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80" yWindow="165" windowWidth="12225" windowHeight="9495" activeTab="3"/>
  </bookViews>
  <sheets>
    <sheet name="BS" sheetId="1" r:id="rId1"/>
    <sheet name="IS" sheetId="2" r:id="rId2"/>
    <sheet name="Equity" sheetId="3" r:id="rId3"/>
    <sheet name="CashFlow" sheetId="4" r:id="rId4"/>
    <sheet name="GT_Custom" sheetId="5" state="hidden" r:id="rId5"/>
  </sheets>
  <definedNames>
    <definedName name="_xlnm.Print_Area" localSheetId="0">'BS'!$A$1:$E$57</definedName>
    <definedName name="_xlnm.Print_Area" localSheetId="3">'CashFlow'!$A$1:$E$59</definedName>
    <definedName name="_xlnm.Print_Area" localSheetId="2">'Equity'!$A$1:$F$50</definedName>
    <definedName name="_xlnm.Print_Area" localSheetId="1">'IS'!$A$1:$I$60</definedName>
  </definedNames>
  <calcPr fullCalcOnLoad="1" fullPrecision="0"/>
</workbook>
</file>

<file path=xl/sharedStrings.xml><?xml version="1.0" encoding="utf-8"?>
<sst xmlns="http://schemas.openxmlformats.org/spreadsheetml/2006/main" count="182" uniqueCount="146">
  <si>
    <t>RM'000</t>
  </si>
  <si>
    <t>Revenue</t>
  </si>
  <si>
    <t>Taxation</t>
  </si>
  <si>
    <t>As At</t>
  </si>
  <si>
    <t>CONDENSED CONSOLIDATED STATEMENT OF CHANGES IN EQUITY</t>
  </si>
  <si>
    <t>Share</t>
  </si>
  <si>
    <t>Capital</t>
  </si>
  <si>
    <t>Total</t>
  </si>
  <si>
    <t>Profit before taxation</t>
  </si>
  <si>
    <t>Purchase of property, plant and equipment</t>
  </si>
  <si>
    <t>Pre-acquisition profits</t>
  </si>
  <si>
    <t>Diluted earnings per share (sen)</t>
  </si>
  <si>
    <t>Profit from operations</t>
  </si>
  <si>
    <t>Operating expenses</t>
  </si>
  <si>
    <t>Share premium</t>
  </si>
  <si>
    <t>Share capital</t>
  </si>
  <si>
    <t>Property, plant and equipment</t>
  </si>
  <si>
    <t>Inventories</t>
  </si>
  <si>
    <t>Current assets</t>
  </si>
  <si>
    <t>Current liabilities</t>
  </si>
  <si>
    <t>Premium</t>
  </si>
  <si>
    <t>Individual Quarter</t>
  </si>
  <si>
    <t>Cash flows from operating activities</t>
  </si>
  <si>
    <t>Adjustments for :</t>
  </si>
  <si>
    <t>- Non-cash items</t>
  </si>
  <si>
    <t>- Non-operating items</t>
  </si>
  <si>
    <t>Interest paid</t>
  </si>
  <si>
    <t>Cash flows from investing activities</t>
  </si>
  <si>
    <t>Cash flows from financing activities</t>
  </si>
  <si>
    <t>Cash and cash equivalents at beginning</t>
  </si>
  <si>
    <t>Cash and cash equivalents at end</t>
  </si>
  <si>
    <t>Tax recoverable</t>
  </si>
  <si>
    <t>Notes:</t>
  </si>
  <si>
    <t>Cumulative Quarter</t>
  </si>
  <si>
    <t>Basic earnings per share
based on the proforma number of shares assumed in issue (sen)</t>
  </si>
  <si>
    <t>Notes :</t>
  </si>
  <si>
    <t>(Audited)</t>
  </si>
  <si>
    <t>Net profit for the period</t>
  </si>
  <si>
    <t>Retained</t>
  </si>
  <si>
    <t>ENG KAH CORPORATION BERHAD</t>
  </si>
  <si>
    <t>Company No. 435649-H</t>
  </si>
  <si>
    <t>Retained profits</t>
  </si>
  <si>
    <t>Profits</t>
  </si>
  <si>
    <t>Interest received</t>
  </si>
  <si>
    <t>Operating profit before working capital changes</t>
  </si>
  <si>
    <t>EKC - 1</t>
  </si>
  <si>
    <t>EKC - 2</t>
  </si>
  <si>
    <t>EKC -3</t>
  </si>
  <si>
    <t>EKC -4</t>
  </si>
  <si>
    <t>Other reserves</t>
  </si>
  <si>
    <t>Other</t>
  </si>
  <si>
    <t>Reserves</t>
  </si>
  <si>
    <t>Net assets per share (RM)</t>
  </si>
  <si>
    <t>Effect of changes in exchange rate</t>
  </si>
  <si>
    <t>ASSETS</t>
  </si>
  <si>
    <t xml:space="preserve">Non-current assets </t>
  </si>
  <si>
    <t>Trade receivables</t>
  </si>
  <si>
    <t>Other receivables, deposits and prepayments</t>
  </si>
  <si>
    <t>TOTAL ASSETS</t>
  </si>
  <si>
    <t>EQUITY AND LIABILITIES</t>
  </si>
  <si>
    <t>Total equity</t>
  </si>
  <si>
    <t>Non-current liabilities</t>
  </si>
  <si>
    <t>Total liabilities</t>
  </si>
  <si>
    <t>Trade payables</t>
  </si>
  <si>
    <t>Other payables and accruals</t>
  </si>
  <si>
    <t>TOTAL EQUITY AND LIABILITIES</t>
  </si>
  <si>
    <t>Equity</t>
  </si>
  <si>
    <t>Income tax paid</t>
  </si>
  <si>
    <t>Deferred tax liabilities</t>
  </si>
  <si>
    <t>Share-based payment under ESOS</t>
  </si>
  <si>
    <t>Other income</t>
  </si>
  <si>
    <t xml:space="preserve"> ---- Non-distributable ---</t>
  </si>
  <si>
    <t>Distributable</t>
  </si>
  <si>
    <t>Cash and cash equivalents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</si>
  <si>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</si>
  <si>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</si>
  <si>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</si>
  <si>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</si>
  <si>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</si>
  <si>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</si>
  <si>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</si>
  <si>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</si>
  <si>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</si>
  <si>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</si>
  <si>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</si>
  <si>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</si>
  <si>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</si>
  <si>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</si>
  <si>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</si>
  <si>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</si>
  <si>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Net cash used in financing activities</t>
  </si>
  <si>
    <t>Borrowings</t>
  </si>
  <si>
    <t xml:space="preserve">  </t>
  </si>
  <si>
    <t>Ended</t>
  </si>
  <si>
    <t>(Unaudited)</t>
  </si>
  <si>
    <t xml:space="preserve">CONDENSED CONSOLIDATED  STATEMENT OF FINANCIAL POSITION </t>
  </si>
  <si>
    <t>CONDENSED CONSOLIDATED STATEMENT OF COMPREHENSIVE INCOME</t>
  </si>
  <si>
    <t>Balance as at 1 January 2010</t>
  </si>
  <si>
    <t xml:space="preserve">The Condensed Consolidated Statement of Financial Position should be read in conjunction with the </t>
  </si>
  <si>
    <t>The Condensed Consolidated Statement of Changes in Equity should be read in conjunction with the Group's</t>
  </si>
  <si>
    <t>Total comprehensive income</t>
  </si>
  <si>
    <t xml:space="preserve">   for the period</t>
  </si>
  <si>
    <t>*</t>
  </si>
  <si>
    <t>Anti-dilutive</t>
  </si>
  <si>
    <t>Income tax refund</t>
  </si>
  <si>
    <t>Profit for the period</t>
  </si>
  <si>
    <t xml:space="preserve">Foreign currency translation differences </t>
  </si>
  <si>
    <t xml:space="preserve">   for foreign operation</t>
  </si>
  <si>
    <t xml:space="preserve">    for the period</t>
  </si>
  <si>
    <t>Basic earnings per share attributable to the owners of the parent based on weighted average number of shares in issue (sen)</t>
  </si>
  <si>
    <t>Net cash used in investing activities</t>
  </si>
  <si>
    <t>- *</t>
  </si>
  <si>
    <t>Finance costs</t>
  </si>
  <si>
    <t>CONDENSED CONSOLIDATED STATEMENT OF CASH FLOWS</t>
  </si>
  <si>
    <t>The Condensed Consolidated Statement of Cash Flows should be read in conjunction with the Group's audited</t>
  </si>
  <si>
    <t>Equity attributable to owners of the Company</t>
  </si>
  <si>
    <t>31.12.10</t>
  </si>
  <si>
    <t>Proceeds from disposal of property, plant and equipment</t>
  </si>
  <si>
    <t>Dividend payable</t>
  </si>
  <si>
    <t>Group's audited financial statements for the financial year ended 31 December 2010.</t>
  </si>
  <si>
    <t>audited financial statements for the financial year ended 31 December 2010.</t>
  </si>
  <si>
    <t>financial statements for the financial year ended 31 December 2010.</t>
  </si>
  <si>
    <t>Balance as at 1 January 2011</t>
  </si>
  <si>
    <t>Decrease/(Increase) in inventories</t>
  </si>
  <si>
    <t>Decrease/(Increase) in receivables</t>
  </si>
  <si>
    <t>Repayment of bankers acceptance</t>
  </si>
  <si>
    <t>Payment of finance lease</t>
  </si>
  <si>
    <t>Net increase/(decrease) in cash and cash equivalents</t>
  </si>
  <si>
    <t>30.6.11</t>
  </si>
  <si>
    <t>FOR THE SECOND QUARTER ENDED 30 JUNE 2011</t>
  </si>
  <si>
    <t>30.6.10</t>
  </si>
  <si>
    <t>Second Quarter Ended</t>
  </si>
  <si>
    <t>30 June 2010</t>
  </si>
  <si>
    <t>30 June 2011</t>
  </si>
  <si>
    <t>Dividend</t>
  </si>
  <si>
    <t>Balance as at 30 June 2011</t>
  </si>
  <si>
    <t>Balance as at 30 June 2010</t>
  </si>
  <si>
    <t>6 Months</t>
  </si>
  <si>
    <t>(Decrease)/Increase in payables</t>
  </si>
  <si>
    <t>Cash generated from operations</t>
  </si>
  <si>
    <t>Net cash from/(used in) operating activities</t>
  </si>
  <si>
    <t>Dividend paid</t>
  </si>
  <si>
    <t>Other comprehensive (loss)/income, net of tax</t>
  </si>
  <si>
    <t xml:space="preserve">The Condensed Consolidated Statement of Comprehensive Income should be read in conjunction with the </t>
  </si>
  <si>
    <t>3 Months Ended</t>
  </si>
  <si>
    <t>Dividends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</si>
</sst>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_-* #,##0.0_-;\-* #,##0.0_-;_-* &quot;-&quot;?_-;_-@_-"/>
    <numFmt numFmtId="182" formatCode="_(* #,##0.0_);_(* \(#,##0.0\);_(* &quot;-&quot;?_);_(@_)"/>
    <numFmt numFmtId="183" formatCode="_(* #,##0_);_(* \(#,##0\);_(* &quot;-&quot;?_);_(@_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(* #,##0.0_);_(* \(#,##0.0\);_(* &quot;-&quot;_);_(@_)"/>
    <numFmt numFmtId="192" formatCode="_(* #,##0.00_);_(* \(#,##0.00\);_(* &quot;-&quot;_);_(@_)"/>
    <numFmt numFmtId="193" formatCode="0.00_);\(0.00\)"/>
    <numFmt numFmtId="194" formatCode="0_);\(0\)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[$-409]dddd\,\ mmmm\ dd\,\ yyyy"/>
    <numFmt numFmtId="202" formatCode="[$-809]dd\ mmmm\ yyyy;@"/>
    <numFmt numFmtId="203" formatCode="0.0%"/>
    <numFmt numFmtId="204" formatCode="_(* #,##0.000000_);_(* \(#,##0.000000\);_(* &quot;-&quot;??_);_(@_)"/>
    <numFmt numFmtId="205" formatCode="[$-409]h:mm:ss\ AM/PM"/>
    <numFmt numFmtId="206" formatCode="[$-4409]dddd\,\ d\ mmmm\,\ yyyy"/>
  </numFmts>
  <fonts count="3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0"/>
      <name val="Times New Roman"/>
      <family val="1"/>
    </font>
    <font>
      <sz val="10"/>
      <color indexed="14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179" fontId="1" fillId="0" borderId="0" xfId="42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9" fontId="1" fillId="0" borderId="0" xfId="42" applyNumberFormat="1" applyFont="1" applyFill="1" applyBorder="1" applyAlignment="1">
      <alignment horizontal="center"/>
    </xf>
    <xf numFmtId="179" fontId="1" fillId="0" borderId="0" xfId="42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179" fontId="1" fillId="0" borderId="0" xfId="42" applyNumberFormat="1" applyFont="1" applyFill="1" applyBorder="1" applyAlignment="1">
      <alignment/>
    </xf>
    <xf numFmtId="0" fontId="2" fillId="0" borderId="0" xfId="0" applyFont="1" applyFill="1" applyAlignment="1" quotePrefix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16" fontId="1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8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43" fontId="1" fillId="0" borderId="0" xfId="42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179" fontId="5" fillId="0" borderId="0" xfId="42" applyNumberFormat="1" applyFont="1" applyFill="1" applyAlignment="1">
      <alignment horizontal="right"/>
    </xf>
    <xf numFmtId="0" fontId="1" fillId="0" borderId="0" xfId="0" applyFont="1" applyFill="1" applyAlignment="1" quotePrefix="1">
      <alignment/>
    </xf>
    <xf numFmtId="0" fontId="1" fillId="0" borderId="0" xfId="0" applyFont="1" applyFill="1" applyBorder="1" applyAlignment="1">
      <alignment/>
    </xf>
    <xf numFmtId="179" fontId="1" fillId="0" borderId="0" xfId="42" applyNumberFormat="1" applyFont="1" applyBorder="1" applyAlignment="1">
      <alignment/>
    </xf>
    <xf numFmtId="0" fontId="1" fillId="0" borderId="0" xfId="0" applyFont="1" applyAlignment="1">
      <alignment/>
    </xf>
    <xf numFmtId="179" fontId="1" fillId="0" borderId="0" xfId="0" applyNumberFormat="1" applyFont="1" applyFill="1" applyAlignment="1">
      <alignment/>
    </xf>
    <xf numFmtId="43" fontId="1" fillId="0" borderId="0" xfId="42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9" fontId="1" fillId="0" borderId="0" xfId="42" applyNumberFormat="1" applyFont="1" applyFill="1" applyBorder="1" applyAlignment="1">
      <alignment horizontal="right"/>
    </xf>
    <xf numFmtId="179" fontId="1" fillId="0" borderId="0" xfId="42" applyNumberFormat="1" applyFont="1" applyFill="1" applyAlignment="1">
      <alignment horizontal="left"/>
    </xf>
    <xf numFmtId="0" fontId="1" fillId="0" borderId="0" xfId="0" applyFont="1" applyFill="1" applyBorder="1" applyAlignment="1">
      <alignment wrapText="1"/>
    </xf>
    <xf numFmtId="43" fontId="1" fillId="0" borderId="0" xfId="42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1" fontId="1" fillId="0" borderId="0" xfId="43" applyFont="1" applyFill="1" applyAlignment="1">
      <alignment horizontal="right"/>
    </xf>
    <xf numFmtId="38" fontId="1" fillId="0" borderId="0" xfId="42" applyNumberFormat="1" applyFont="1" applyFill="1" applyAlignment="1">
      <alignment/>
    </xf>
    <xf numFmtId="41" fontId="1" fillId="0" borderId="0" xfId="43" applyFont="1" applyFill="1" applyAlignment="1">
      <alignment/>
    </xf>
    <xf numFmtId="38" fontId="1" fillId="0" borderId="0" xfId="0" applyNumberFormat="1" applyFont="1" applyFill="1" applyAlignment="1">
      <alignment/>
    </xf>
    <xf numFmtId="41" fontId="1" fillId="0" borderId="0" xfId="43" applyFont="1" applyFill="1" applyBorder="1" applyAlignment="1">
      <alignment horizontal="right"/>
    </xf>
    <xf numFmtId="38" fontId="1" fillId="0" borderId="0" xfId="42" applyNumberFormat="1" applyFont="1" applyFill="1" applyBorder="1" applyAlignment="1">
      <alignment horizontal="right"/>
    </xf>
    <xf numFmtId="38" fontId="1" fillId="0" borderId="0" xfId="42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8" fontId="1" fillId="0" borderId="0" xfId="42" applyNumberFormat="1" applyFont="1" applyFill="1" applyBorder="1" applyAlignment="1" quotePrefix="1">
      <alignment horizontal="right"/>
    </xf>
    <xf numFmtId="0" fontId="1" fillId="0" borderId="0" xfId="0" applyFont="1" applyFill="1" applyAlignment="1" quotePrefix="1">
      <alignment horizontal="left"/>
    </xf>
    <xf numFmtId="0" fontId="8" fillId="0" borderId="0" xfId="0" applyFont="1" applyFill="1" applyAlignment="1">
      <alignment/>
    </xf>
    <xf numFmtId="38" fontId="9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0" fillId="0" borderId="0" xfId="0" applyFont="1" applyFill="1" applyAlignment="1">
      <alignment horizontal="right"/>
    </xf>
    <xf numFmtId="3" fontId="1" fillId="0" borderId="0" xfId="0" applyNumberFormat="1" applyFont="1" applyFill="1" applyBorder="1" applyAlignment="1">
      <alignment horizontal="centerContinuous"/>
    </xf>
    <xf numFmtId="38" fontId="1" fillId="0" borderId="0" xfId="0" applyNumberFormat="1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17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42" applyNumberFormat="1" applyFont="1" applyFill="1" applyAlignment="1">
      <alignment vertical="justify" wrapText="1"/>
    </xf>
    <xf numFmtId="0" fontId="1" fillId="0" borderId="0" xfId="42" applyNumberFormat="1" applyFont="1" applyFill="1" applyAlignment="1">
      <alignment horizontal="center" vertical="justify" wrapText="1"/>
    </xf>
    <xf numFmtId="10" fontId="1" fillId="0" borderId="0" xfId="59" applyNumberFormat="1" applyFont="1" applyFill="1" applyBorder="1" applyAlignment="1">
      <alignment horizontal="center"/>
    </xf>
    <xf numFmtId="43" fontId="1" fillId="0" borderId="0" xfId="42" applyFont="1" applyFill="1" applyAlignment="1">
      <alignment/>
    </xf>
    <xf numFmtId="38" fontId="1" fillId="0" borderId="10" xfId="42" applyNumberFormat="1" applyFont="1" applyFill="1" applyBorder="1" applyAlignment="1">
      <alignment/>
    </xf>
    <xf numFmtId="38" fontId="1" fillId="0" borderId="11" xfId="42" applyNumberFormat="1" applyFont="1" applyFill="1" applyBorder="1" applyAlignment="1">
      <alignment/>
    </xf>
    <xf numFmtId="38" fontId="1" fillId="0" borderId="12" xfId="42" applyNumberFormat="1" applyFont="1" applyFill="1" applyBorder="1" applyAlignment="1">
      <alignment/>
    </xf>
    <xf numFmtId="179" fontId="1" fillId="0" borderId="11" xfId="42" applyNumberFormat="1" applyFont="1" applyFill="1" applyBorder="1" applyAlignment="1">
      <alignment horizontal="center"/>
    </xf>
    <xf numFmtId="179" fontId="1" fillId="0" borderId="11" xfId="42" applyNumberFormat="1" applyFont="1" applyFill="1" applyBorder="1" applyAlignment="1">
      <alignment/>
    </xf>
    <xf numFmtId="179" fontId="1" fillId="0" borderId="13" xfId="42" applyNumberFormat="1" applyFont="1" applyFill="1" applyBorder="1" applyAlignment="1">
      <alignment/>
    </xf>
    <xf numFmtId="43" fontId="1" fillId="0" borderId="12" xfId="42" applyFont="1" applyFill="1" applyBorder="1" applyAlignment="1">
      <alignment/>
    </xf>
    <xf numFmtId="43" fontId="1" fillId="0" borderId="13" xfId="42" applyFont="1" applyFill="1" applyBorder="1" applyAlignment="1">
      <alignment/>
    </xf>
    <xf numFmtId="179" fontId="1" fillId="0" borderId="0" xfId="42" applyNumberFormat="1" applyFont="1" applyFill="1" applyAlignment="1">
      <alignment horizontal="right"/>
    </xf>
    <xf numFmtId="179" fontId="1" fillId="0" borderId="14" xfId="42" applyNumberFormat="1" applyFont="1" applyFill="1" applyBorder="1" applyAlignment="1">
      <alignment/>
    </xf>
    <xf numFmtId="179" fontId="1" fillId="0" borderId="15" xfId="42" applyNumberFormat="1" applyFont="1" applyFill="1" applyBorder="1" applyAlignment="1">
      <alignment/>
    </xf>
    <xf numFmtId="179" fontId="1" fillId="0" borderId="15" xfId="42" applyNumberFormat="1" applyFont="1" applyFill="1" applyBorder="1" applyAlignment="1">
      <alignment horizontal="center"/>
    </xf>
    <xf numFmtId="179" fontId="1" fillId="0" borderId="16" xfId="42" applyNumberFormat="1" applyFont="1" applyFill="1" applyBorder="1" applyAlignment="1">
      <alignment/>
    </xf>
    <xf numFmtId="179" fontId="1" fillId="0" borderId="17" xfId="42" applyNumberFormat="1" applyFont="1" applyFill="1" applyBorder="1" applyAlignment="1">
      <alignment/>
    </xf>
    <xf numFmtId="179" fontId="1" fillId="0" borderId="11" xfId="42" applyNumberFormat="1" applyFont="1" applyFill="1" applyBorder="1" applyAlignment="1">
      <alignment horizontal="right"/>
    </xf>
    <xf numFmtId="179" fontId="1" fillId="0" borderId="17" xfId="42" applyNumberFormat="1" applyFont="1" applyFill="1" applyBorder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185" fontId="1" fillId="0" borderId="0" xfId="42" applyNumberFormat="1" applyFont="1" applyFill="1" applyBorder="1" applyAlignment="1">
      <alignment horizontal="center"/>
    </xf>
    <xf numFmtId="179" fontId="1" fillId="0" borderId="12" xfId="42" applyNumberFormat="1" applyFont="1" applyFill="1" applyBorder="1" applyAlignment="1">
      <alignment/>
    </xf>
    <xf numFmtId="179" fontId="1" fillId="0" borderId="14" xfId="42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 vertical="justify"/>
    </xf>
    <xf numFmtId="0" fontId="1" fillId="0" borderId="0" xfId="0" applyFont="1" applyAlignment="1">
      <alignment/>
    </xf>
    <xf numFmtId="179" fontId="2" fillId="0" borderId="0" xfId="42" applyNumberFormat="1" applyFont="1" applyFill="1" applyAlignment="1">
      <alignment horizontal="center"/>
    </xf>
    <xf numFmtId="38" fontId="1" fillId="0" borderId="11" xfId="42" applyNumberFormat="1" applyFont="1" applyFill="1" applyBorder="1" applyAlignment="1">
      <alignment horizontal="right"/>
    </xf>
    <xf numFmtId="43" fontId="1" fillId="0" borderId="18" xfId="42" applyFont="1" applyFill="1" applyBorder="1" applyAlignment="1" quotePrefix="1">
      <alignment horizontal="right"/>
    </xf>
    <xf numFmtId="0" fontId="11" fillId="0" borderId="0" xfId="0" applyFont="1" applyFill="1" applyAlignment="1">
      <alignment/>
    </xf>
    <xf numFmtId="43" fontId="1" fillId="0" borderId="12" xfId="42" applyFont="1" applyFill="1" applyBorder="1" applyAlignment="1" quotePrefix="1">
      <alignment horizontal="right"/>
    </xf>
    <xf numFmtId="0" fontId="12" fillId="0" borderId="0" xfId="0" applyFont="1" applyFill="1" applyAlignment="1">
      <alignment horizontal="left"/>
    </xf>
    <xf numFmtId="179" fontId="1" fillId="0" borderId="18" xfId="42" applyNumberFormat="1" applyFont="1" applyFill="1" applyBorder="1" applyAlignment="1">
      <alignment/>
    </xf>
    <xf numFmtId="0" fontId="12" fillId="0" borderId="0" xfId="0" applyFont="1" applyFill="1" applyAlignment="1">
      <alignment horizontal="center"/>
    </xf>
    <xf numFmtId="38" fontId="1" fillId="0" borderId="18" xfId="42" applyNumberFormat="1" applyFont="1" applyFill="1" applyBorder="1" applyAlignment="1">
      <alignment/>
    </xf>
    <xf numFmtId="179" fontId="1" fillId="0" borderId="11" xfId="42" applyNumberFormat="1" applyFont="1" applyFill="1" applyBorder="1" applyAlignment="1" quotePrefix="1">
      <alignment horizontal="right"/>
    </xf>
    <xf numFmtId="179" fontId="1" fillId="0" borderId="18" xfId="42" applyNumberFormat="1" applyFont="1" applyFill="1" applyBorder="1" applyAlignment="1" quotePrefix="1">
      <alignment/>
    </xf>
    <xf numFmtId="43" fontId="1" fillId="0" borderId="18" xfId="42" applyFont="1" applyFill="1" applyBorder="1" applyAlignment="1">
      <alignment/>
    </xf>
    <xf numFmtId="43" fontId="1" fillId="0" borderId="18" xfId="42" applyFont="1" applyFill="1" applyBorder="1" applyAlignment="1" quotePrefix="1">
      <alignment/>
    </xf>
    <xf numFmtId="179" fontId="1" fillId="0" borderId="14" xfId="42" applyNumberFormat="1" applyFont="1" applyFill="1" applyBorder="1" applyAlignment="1" quotePrefix="1">
      <alignment horizontal="center"/>
    </xf>
    <xf numFmtId="37" fontId="1" fillId="0" borderId="0" xfId="42" applyNumberFormat="1" applyFont="1" applyFill="1" applyBorder="1" applyAlignment="1">
      <alignment/>
    </xf>
    <xf numFmtId="179" fontId="1" fillId="0" borderId="0" xfId="42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9" fontId="1" fillId="0" borderId="0" xfId="42" applyNumberFormat="1" applyFont="1" applyFill="1" applyAlignment="1" quotePrefix="1">
      <alignment horizontal="center"/>
    </xf>
    <xf numFmtId="179" fontId="1" fillId="0" borderId="0" xfId="42" applyNumberFormat="1" applyFont="1" applyFill="1" applyAlignment="1">
      <alignment horizontal="center"/>
    </xf>
    <xf numFmtId="0" fontId="11" fillId="0" borderId="0" xfId="0" applyFont="1" applyAlignment="1">
      <alignment horizontal="left" vertical="justify"/>
    </xf>
    <xf numFmtId="0" fontId="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view="pageBreakPreview" zoomScaleSheetLayoutView="100" zoomScalePageLayoutView="0" workbookViewId="0" topLeftCell="A31">
      <selection activeCell="G48" sqref="G48"/>
    </sheetView>
  </sheetViews>
  <sheetFormatPr defaultColWidth="9.140625" defaultRowHeight="12.75"/>
  <cols>
    <col min="1" max="1" width="50.140625" style="2" customWidth="1"/>
    <col min="2" max="2" width="13.421875" style="2" customWidth="1"/>
    <col min="3" max="3" width="3.00390625" style="2" customWidth="1"/>
    <col min="4" max="4" width="12.57421875" style="3" bestFit="1" customWidth="1"/>
    <col min="5" max="5" width="2.00390625" style="2" customWidth="1"/>
    <col min="6" max="6" width="10.28125" style="3" bestFit="1" customWidth="1"/>
    <col min="7" max="7" width="2.00390625" style="2" customWidth="1"/>
    <col min="8" max="8" width="11.28125" style="3" bestFit="1" customWidth="1"/>
    <col min="9" max="16384" width="9.140625" style="2" customWidth="1"/>
  </cols>
  <sheetData>
    <row r="2" ht="12.75">
      <c r="A2" s="6" t="str">
        <f>'IS'!B2</f>
        <v>ENG KAH CORPORATION BERHAD</v>
      </c>
    </row>
    <row r="3" ht="12.75">
      <c r="A3" s="8" t="str">
        <f>'IS'!B3</f>
        <v>Company No. 435649-H</v>
      </c>
    </row>
    <row r="4" ht="12.75">
      <c r="A4" s="9"/>
    </row>
    <row r="5" ht="12.75">
      <c r="A5" s="9" t="s">
        <v>95</v>
      </c>
    </row>
    <row r="6" ht="12.75">
      <c r="A6" s="9"/>
    </row>
    <row r="7" spans="2:4" ht="12.75">
      <c r="B7" s="95" t="s">
        <v>94</v>
      </c>
      <c r="D7" s="3" t="s">
        <v>36</v>
      </c>
    </row>
    <row r="8" spans="2:4" ht="12.75">
      <c r="B8" s="3" t="s">
        <v>3</v>
      </c>
      <c r="D8" s="3" t="s">
        <v>3</v>
      </c>
    </row>
    <row r="9" spans="2:4" ht="12.75">
      <c r="B9" s="12" t="s">
        <v>128</v>
      </c>
      <c r="D9" s="12" t="s">
        <v>116</v>
      </c>
    </row>
    <row r="10" spans="2:4" ht="12.75">
      <c r="B10" s="3" t="s">
        <v>0</v>
      </c>
      <c r="D10" s="3" t="s">
        <v>0</v>
      </c>
    </row>
    <row r="11" ht="12.75">
      <c r="B11" s="3"/>
    </row>
    <row r="12" ht="15.75" customHeight="1"/>
    <row r="13" spans="1:14" ht="14.25" customHeight="1">
      <c r="A13" s="9" t="s">
        <v>54</v>
      </c>
      <c r="F13" s="35"/>
      <c r="G13" s="34"/>
      <c r="H13" s="35"/>
      <c r="I13" s="36"/>
      <c r="N13" s="3"/>
    </row>
    <row r="14" spans="1:14" ht="14.25" customHeight="1">
      <c r="A14" s="9" t="s">
        <v>55</v>
      </c>
      <c r="F14" s="35"/>
      <c r="G14" s="34"/>
      <c r="H14" s="35"/>
      <c r="I14" s="36"/>
      <c r="J14" s="37"/>
      <c r="N14" s="3"/>
    </row>
    <row r="15" spans="1:14" ht="14.25" customHeight="1">
      <c r="A15" s="2" t="s">
        <v>16</v>
      </c>
      <c r="B15" s="89">
        <v>32668</v>
      </c>
      <c r="C15" s="34"/>
      <c r="D15" s="89">
        <v>33178</v>
      </c>
      <c r="F15" s="39"/>
      <c r="G15" s="38"/>
      <c r="H15" s="39"/>
      <c r="I15" s="36"/>
      <c r="N15" s="3"/>
    </row>
    <row r="16" spans="2:14" ht="14.25" customHeight="1">
      <c r="B16" s="40"/>
      <c r="C16" s="38"/>
      <c r="D16" s="40"/>
      <c r="F16" s="40"/>
      <c r="G16" s="38"/>
      <c r="H16" s="40"/>
      <c r="I16" s="36"/>
      <c r="J16" s="37"/>
      <c r="N16" s="3"/>
    </row>
    <row r="17" spans="1:14" ht="14.25" customHeight="1">
      <c r="A17" s="51" t="s">
        <v>18</v>
      </c>
      <c r="B17" s="40"/>
      <c r="C17" s="38"/>
      <c r="D17" s="40"/>
      <c r="F17" s="40"/>
      <c r="G17" s="38"/>
      <c r="H17" s="40"/>
      <c r="I17" s="36"/>
      <c r="J17" s="37"/>
      <c r="N17" s="3"/>
    </row>
    <row r="18" spans="1:14" ht="14.25" customHeight="1">
      <c r="A18" s="19" t="s">
        <v>17</v>
      </c>
      <c r="B18" s="40">
        <v>25780</v>
      </c>
      <c r="C18" s="38"/>
      <c r="D18" s="40">
        <v>28172</v>
      </c>
      <c r="F18" s="40"/>
      <c r="G18" s="38"/>
      <c r="H18" s="40"/>
      <c r="I18" s="36"/>
      <c r="J18" s="37"/>
      <c r="N18" s="3"/>
    </row>
    <row r="19" spans="1:14" ht="14.25" customHeight="1">
      <c r="A19" s="2" t="s">
        <v>56</v>
      </c>
      <c r="B19" s="40">
        <v>21000</v>
      </c>
      <c r="C19" s="38"/>
      <c r="D19" s="40">
        <v>26896</v>
      </c>
      <c r="F19" s="40"/>
      <c r="G19" s="38"/>
      <c r="H19" s="40"/>
      <c r="I19" s="36"/>
      <c r="J19" s="37"/>
      <c r="N19" s="3"/>
    </row>
    <row r="20" spans="1:14" ht="14.25" customHeight="1">
      <c r="A20" s="2" t="s">
        <v>57</v>
      </c>
      <c r="B20" s="40">
        <v>1297</v>
      </c>
      <c r="C20" s="38"/>
      <c r="D20" s="40">
        <v>1003</v>
      </c>
      <c r="F20" s="40"/>
      <c r="G20" s="38"/>
      <c r="H20" s="40"/>
      <c r="I20" s="36"/>
      <c r="J20" s="37"/>
      <c r="N20" s="3"/>
    </row>
    <row r="21" spans="1:14" ht="14.25" customHeight="1">
      <c r="A21" s="2" t="s">
        <v>31</v>
      </c>
      <c r="B21" s="40">
        <v>2416</v>
      </c>
      <c r="C21" s="38"/>
      <c r="D21" s="40">
        <v>2760</v>
      </c>
      <c r="F21" s="40"/>
      <c r="G21" s="38"/>
      <c r="H21" s="40"/>
      <c r="I21" s="36"/>
      <c r="J21" s="37"/>
      <c r="N21" s="3"/>
    </row>
    <row r="22" spans="1:14" ht="14.25" customHeight="1">
      <c r="A22" s="2" t="s">
        <v>73</v>
      </c>
      <c r="B22" s="62">
        <v>20548</v>
      </c>
      <c r="C22" s="38"/>
      <c r="D22" s="62">
        <v>12742</v>
      </c>
      <c r="F22" s="40"/>
      <c r="G22" s="38"/>
      <c r="H22" s="40"/>
      <c r="I22" s="36"/>
      <c r="J22" s="37"/>
      <c r="N22" s="3"/>
    </row>
    <row r="23" spans="2:14" ht="14.25" customHeight="1">
      <c r="B23" s="61">
        <f>SUM(B18:B22)</f>
        <v>71041</v>
      </c>
      <c r="C23" s="38"/>
      <c r="D23" s="61">
        <f>SUM(D18:D22)</f>
        <v>71573</v>
      </c>
      <c r="F23" s="40"/>
      <c r="G23" s="38"/>
      <c r="H23" s="40"/>
      <c r="I23" s="36"/>
      <c r="J23" s="37"/>
      <c r="N23" s="3"/>
    </row>
    <row r="24" spans="2:14" ht="9.75" customHeight="1">
      <c r="B24" s="40"/>
      <c r="C24" s="38"/>
      <c r="D24" s="40"/>
      <c r="F24" s="40"/>
      <c r="G24" s="38"/>
      <c r="H24" s="40"/>
      <c r="I24" s="36"/>
      <c r="J24" s="37"/>
      <c r="N24" s="3"/>
    </row>
    <row r="25" spans="1:14" ht="14.25" customHeight="1" thickBot="1">
      <c r="A25" s="9" t="s">
        <v>58</v>
      </c>
      <c r="B25" s="96">
        <f>B23+B15</f>
        <v>103709</v>
      </c>
      <c r="C25" s="38"/>
      <c r="D25" s="63">
        <f>D23+D15</f>
        <v>104751</v>
      </c>
      <c r="F25" s="40"/>
      <c r="G25" s="38"/>
      <c r="H25" s="40"/>
      <c r="I25" s="36"/>
      <c r="J25" s="41"/>
      <c r="N25" s="3"/>
    </row>
    <row r="26" spans="2:14" ht="9" customHeight="1" thickTop="1">
      <c r="B26" s="40"/>
      <c r="C26" s="38"/>
      <c r="D26" s="40"/>
      <c r="F26" s="40"/>
      <c r="G26" s="38"/>
      <c r="H26" s="40"/>
      <c r="I26" s="36"/>
      <c r="L26" s="37"/>
      <c r="N26" s="3"/>
    </row>
    <row r="27" spans="1:14" ht="16.5" customHeight="1">
      <c r="A27" s="9" t="s">
        <v>59</v>
      </c>
      <c r="B27" s="40"/>
      <c r="C27" s="38"/>
      <c r="D27" s="40"/>
      <c r="F27" s="40"/>
      <c r="G27" s="38"/>
      <c r="H27" s="40"/>
      <c r="I27" s="36"/>
      <c r="N27" s="3"/>
    </row>
    <row r="28" spans="1:14" ht="16.5" customHeight="1">
      <c r="A28" s="9" t="s">
        <v>115</v>
      </c>
      <c r="B28" s="40"/>
      <c r="C28" s="38"/>
      <c r="D28" s="40"/>
      <c r="F28" s="40"/>
      <c r="G28" s="38"/>
      <c r="H28" s="40"/>
      <c r="I28" s="36"/>
      <c r="N28" s="3"/>
    </row>
    <row r="29" spans="1:14" ht="16.5" customHeight="1">
      <c r="A29" s="2" t="s">
        <v>15</v>
      </c>
      <c r="B29" s="40">
        <f>Equity!B26</f>
        <v>61828</v>
      </c>
      <c r="C29" s="38"/>
      <c r="D29" s="40">
        <v>61828</v>
      </c>
      <c r="F29" s="40"/>
      <c r="G29" s="38"/>
      <c r="H29" s="40"/>
      <c r="I29" s="36"/>
      <c r="N29" s="3"/>
    </row>
    <row r="30" spans="1:14" ht="16.5" customHeight="1">
      <c r="A30" s="2" t="s">
        <v>14</v>
      </c>
      <c r="B30" s="40">
        <f>Equity!C26</f>
        <v>1868</v>
      </c>
      <c r="C30" s="38"/>
      <c r="D30" s="40">
        <v>1868</v>
      </c>
      <c r="F30" s="40"/>
      <c r="G30" s="38"/>
      <c r="H30" s="40"/>
      <c r="I30" s="36"/>
      <c r="N30" s="3"/>
    </row>
    <row r="31" spans="1:14" ht="16.5" customHeight="1">
      <c r="A31" s="2" t="s">
        <v>49</v>
      </c>
      <c r="B31" s="102">
        <v>5</v>
      </c>
      <c r="C31" s="38"/>
      <c r="D31" s="40">
        <v>8</v>
      </c>
      <c r="F31" s="40"/>
      <c r="G31" s="38"/>
      <c r="H31" s="42"/>
      <c r="I31" s="36"/>
      <c r="N31" s="3"/>
    </row>
    <row r="32" spans="1:14" ht="14.25" customHeight="1">
      <c r="A32" s="2" t="s">
        <v>41</v>
      </c>
      <c r="B32" s="40">
        <f>Equity!E26</f>
        <v>14167</v>
      </c>
      <c r="C32" s="38"/>
      <c r="D32" s="40">
        <v>14104</v>
      </c>
      <c r="F32" s="40"/>
      <c r="G32" s="38"/>
      <c r="H32" s="40"/>
      <c r="I32" s="36"/>
      <c r="N32" s="3"/>
    </row>
    <row r="33" spans="1:14" ht="14.25" customHeight="1">
      <c r="A33" s="9" t="s">
        <v>60</v>
      </c>
      <c r="B33" s="61">
        <f>SUM(B29:B32)</f>
        <v>77868</v>
      </c>
      <c r="C33" s="38"/>
      <c r="D33" s="61">
        <f>SUM(D29:D32)</f>
        <v>77808</v>
      </c>
      <c r="F33" s="40"/>
      <c r="G33" s="38"/>
      <c r="H33" s="40"/>
      <c r="I33" s="36"/>
      <c r="N33" s="3"/>
    </row>
    <row r="34" spans="2:14" ht="3.75" customHeight="1">
      <c r="B34" s="40"/>
      <c r="C34" s="38"/>
      <c r="D34" s="40"/>
      <c r="F34" s="40"/>
      <c r="G34" s="38"/>
      <c r="H34" s="40"/>
      <c r="I34" s="36"/>
      <c r="N34" s="3"/>
    </row>
    <row r="35" spans="1:14" ht="14.25" customHeight="1">
      <c r="A35" s="9" t="s">
        <v>61</v>
      </c>
      <c r="B35" s="40"/>
      <c r="C35" s="38"/>
      <c r="D35" s="40"/>
      <c r="F35" s="40"/>
      <c r="G35" s="38"/>
      <c r="H35" s="40"/>
      <c r="I35" s="36"/>
      <c r="K35" s="37"/>
      <c r="N35" s="3"/>
    </row>
    <row r="36" spans="1:14" ht="14.25" customHeight="1">
      <c r="A36" s="2" t="str">
        <f>A44</f>
        <v>Borrowings</v>
      </c>
      <c r="B36" s="39">
        <v>57</v>
      </c>
      <c r="C36" s="38"/>
      <c r="D36" s="39">
        <v>55</v>
      </c>
      <c r="F36" s="40"/>
      <c r="G36" s="38"/>
      <c r="H36" s="40"/>
      <c r="I36" s="36"/>
      <c r="J36" s="44"/>
      <c r="K36" s="45"/>
      <c r="L36" s="37"/>
      <c r="M36" s="44"/>
      <c r="N36" s="3"/>
    </row>
    <row r="37" spans="1:14" ht="14.25" customHeight="1">
      <c r="A37" s="43" t="s">
        <v>68</v>
      </c>
      <c r="B37" s="40">
        <v>3110</v>
      </c>
      <c r="C37" s="38"/>
      <c r="D37" s="40">
        <v>3139</v>
      </c>
      <c r="F37" s="40"/>
      <c r="G37" s="38"/>
      <c r="H37" s="40"/>
      <c r="I37" s="36"/>
      <c r="J37" s="37"/>
      <c r="M37" s="37"/>
      <c r="N37" s="3"/>
    </row>
    <row r="38" spans="1:14" ht="15" customHeight="1">
      <c r="A38" s="9"/>
      <c r="B38" s="61">
        <f>SUM(B36:B37)</f>
        <v>3167</v>
      </c>
      <c r="C38" s="38"/>
      <c r="D38" s="61">
        <f>SUM(D36:D37)</f>
        <v>3194</v>
      </c>
      <c r="F38" s="40"/>
      <c r="G38" s="38"/>
      <c r="H38" s="40"/>
      <c r="I38" s="36"/>
      <c r="J38" s="37"/>
      <c r="K38" s="37"/>
      <c r="M38" s="37"/>
      <c r="N38" s="3"/>
    </row>
    <row r="39" spans="2:14" ht="9" customHeight="1">
      <c r="B39" s="40"/>
      <c r="C39" s="38"/>
      <c r="D39" s="40"/>
      <c r="F39" s="40"/>
      <c r="G39" s="38"/>
      <c r="H39" s="40"/>
      <c r="I39" s="36"/>
      <c r="K39" s="37"/>
      <c r="M39" s="37"/>
      <c r="N39" s="3"/>
    </row>
    <row r="40" spans="1:14" ht="14.25" customHeight="1">
      <c r="A40" s="9" t="s">
        <v>19</v>
      </c>
      <c r="B40" s="40"/>
      <c r="C40" s="38"/>
      <c r="D40" s="40"/>
      <c r="F40" s="40"/>
      <c r="G40" s="38"/>
      <c r="H40" s="40"/>
      <c r="I40" s="36"/>
      <c r="J40" s="37"/>
      <c r="K40" s="37"/>
      <c r="N40" s="3"/>
    </row>
    <row r="41" spans="1:14" ht="14.25" customHeight="1">
      <c r="A41" s="2" t="s">
        <v>63</v>
      </c>
      <c r="B41" s="40">
        <v>12483</v>
      </c>
      <c r="C41" s="38"/>
      <c r="D41" s="40">
        <v>18412</v>
      </c>
      <c r="F41" s="40"/>
      <c r="G41" s="38"/>
      <c r="H41" s="40"/>
      <c r="I41" s="36"/>
      <c r="N41" s="3"/>
    </row>
    <row r="42" spans="1:14" ht="12.75">
      <c r="A42" s="2" t="s">
        <v>64</v>
      </c>
      <c r="B42" s="40">
        <v>2437</v>
      </c>
      <c r="C42" s="22"/>
      <c r="D42" s="40">
        <v>2967</v>
      </c>
      <c r="F42" s="40"/>
      <c r="G42" s="22"/>
      <c r="H42" s="39"/>
      <c r="I42" s="37"/>
      <c r="N42" s="3"/>
    </row>
    <row r="43" spans="1:14" ht="12.75">
      <c r="A43" s="2" t="s">
        <v>118</v>
      </c>
      <c r="B43" s="42">
        <f>3092+4637</f>
        <v>7729</v>
      </c>
      <c r="C43" s="22"/>
      <c r="D43" s="40">
        <v>2319</v>
      </c>
      <c r="F43" s="40"/>
      <c r="G43" s="22"/>
      <c r="H43" s="39"/>
      <c r="I43" s="37"/>
      <c r="N43" s="3"/>
    </row>
    <row r="44" spans="1:14" ht="12.75">
      <c r="A44" s="2" t="s">
        <v>91</v>
      </c>
      <c r="B44" s="7">
        <v>25</v>
      </c>
      <c r="C44" s="22"/>
      <c r="D44" s="40">
        <v>51</v>
      </c>
      <c r="F44" s="40"/>
      <c r="G44" s="22"/>
      <c r="H44" s="39"/>
      <c r="N44" s="3"/>
    </row>
    <row r="45" spans="1:14" ht="14.25" customHeight="1">
      <c r="A45" s="46"/>
      <c r="B45" s="61">
        <f>SUM(B41:B44)</f>
        <v>22674</v>
      </c>
      <c r="C45" s="38"/>
      <c r="D45" s="61">
        <f>SUM(D41:D44)</f>
        <v>23749</v>
      </c>
      <c r="E45" s="46"/>
      <c r="F45" s="49"/>
      <c r="G45" s="47"/>
      <c r="H45" s="39"/>
      <c r="N45" s="3"/>
    </row>
    <row r="46" spans="1:14" ht="14.25" customHeight="1">
      <c r="A46" s="9" t="s">
        <v>62</v>
      </c>
      <c r="B46" s="61">
        <f>B45+B38</f>
        <v>25841</v>
      </c>
      <c r="C46" s="38"/>
      <c r="D46" s="61">
        <f>D45+D38</f>
        <v>26943</v>
      </c>
      <c r="E46" s="46"/>
      <c r="F46" s="49"/>
      <c r="G46" s="47"/>
      <c r="H46" s="39"/>
      <c r="N46" s="3"/>
    </row>
    <row r="47" spans="1:14" ht="9.75" customHeight="1">
      <c r="A47" s="46"/>
      <c r="B47" s="46"/>
      <c r="C47" s="46"/>
      <c r="D47" s="46"/>
      <c r="E47" s="46"/>
      <c r="F47" s="47"/>
      <c r="G47" s="47"/>
      <c r="H47" s="47"/>
      <c r="I47" s="36"/>
      <c r="N47" s="3"/>
    </row>
    <row r="48" spans="1:14" ht="15" customHeight="1" thickBot="1">
      <c r="A48" s="51" t="s">
        <v>65</v>
      </c>
      <c r="B48" s="96">
        <f>B46+B33</f>
        <v>103709</v>
      </c>
      <c r="C48" s="38"/>
      <c r="D48" s="63">
        <f>D46+D33</f>
        <v>104751</v>
      </c>
      <c r="E48" s="46"/>
      <c r="F48" s="49">
        <f>B48-B25</f>
        <v>0</v>
      </c>
      <c r="G48" s="47"/>
      <c r="H48" s="49"/>
      <c r="I48" s="36"/>
      <c r="J48" s="41"/>
      <c r="K48" s="37"/>
      <c r="N48" s="3"/>
    </row>
    <row r="49" spans="4:8" ht="13.5" thickTop="1">
      <c r="D49" s="2"/>
      <c r="F49" s="13"/>
      <c r="H49" s="14"/>
    </row>
    <row r="50" spans="1:8" ht="12.75">
      <c r="A50" s="2" t="s">
        <v>52</v>
      </c>
      <c r="B50" s="26">
        <f>B33/B29</f>
        <v>1.26</v>
      </c>
      <c r="C50" s="38"/>
      <c r="D50" s="26">
        <f>D33/D29</f>
        <v>1.26</v>
      </c>
      <c r="F50" s="13"/>
      <c r="H50" s="14"/>
    </row>
    <row r="51" spans="2:9" ht="22.5" customHeight="1">
      <c r="B51" s="54"/>
      <c r="D51" s="15"/>
      <c r="F51" s="13"/>
      <c r="H51" s="14"/>
      <c r="I51" s="60"/>
    </row>
    <row r="52" spans="1:9" ht="12.75">
      <c r="A52" s="103" t="s">
        <v>35</v>
      </c>
      <c r="B52" s="103"/>
      <c r="C52" s="103"/>
      <c r="D52" s="103"/>
      <c r="F52" s="16"/>
      <c r="H52" s="17"/>
      <c r="I52" s="18"/>
    </row>
    <row r="53" spans="1:9" ht="12.75" customHeight="1">
      <c r="A53" s="24" t="s">
        <v>98</v>
      </c>
      <c r="B53" s="57"/>
      <c r="C53" s="57"/>
      <c r="D53" s="57"/>
      <c r="F53" s="16"/>
      <c r="H53" s="17"/>
      <c r="I53" s="18"/>
    </row>
    <row r="54" spans="1:4" ht="12.75">
      <c r="A54" s="24" t="s">
        <v>119</v>
      </c>
      <c r="B54" s="57"/>
      <c r="C54" s="57"/>
      <c r="D54" s="57"/>
    </row>
    <row r="55" spans="1:4" ht="12.75">
      <c r="A55" s="57"/>
      <c r="B55" s="57"/>
      <c r="C55" s="57"/>
      <c r="D55" s="57"/>
    </row>
    <row r="56" ht="6.75" customHeight="1"/>
    <row r="57" ht="12.75">
      <c r="D57" s="48" t="s">
        <v>45</v>
      </c>
    </row>
  </sheetData>
  <sheetProtection/>
  <mergeCells count="1">
    <mergeCell ref="A52:D52"/>
  </mergeCells>
  <printOptions/>
  <pageMargins left="1.5" right="0.5" top="0.42" bottom="0.47" header="0.18" footer="0.25"/>
  <pageSetup horizontalDpi="600" verticalDpi="600" orientation="portrait" scale="94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R60"/>
  <sheetViews>
    <sheetView view="pageBreakPreview" zoomScaleSheetLayoutView="100" zoomScalePageLayoutView="0" workbookViewId="0" topLeftCell="A15">
      <selection activeCell="N30" sqref="N30"/>
    </sheetView>
  </sheetViews>
  <sheetFormatPr defaultColWidth="9.140625" defaultRowHeight="12.75"/>
  <cols>
    <col min="1" max="1" width="2.00390625" style="2" customWidth="1"/>
    <col min="2" max="2" width="32.00390625" style="2" customWidth="1"/>
    <col min="3" max="3" width="11.8515625" style="2" customWidth="1"/>
    <col min="4" max="4" width="0.9921875" style="2" customWidth="1"/>
    <col min="5" max="5" width="12.140625" style="3" customWidth="1"/>
    <col min="6" max="6" width="0.9921875" style="2" customWidth="1"/>
    <col min="7" max="7" width="12.00390625" style="3" customWidth="1"/>
    <col min="8" max="8" width="1.1484375" style="2" customWidth="1"/>
    <col min="9" max="9" width="12.140625" style="3" customWidth="1"/>
    <col min="10" max="10" width="9.140625" style="2" customWidth="1"/>
    <col min="11" max="12" width="0" style="2" hidden="1" customWidth="1"/>
    <col min="13" max="13" width="2.421875" style="2" customWidth="1"/>
    <col min="14" max="14" width="9.140625" style="2" customWidth="1"/>
    <col min="15" max="15" width="1.8515625" style="2" customWidth="1"/>
    <col min="16" max="16" width="9.140625" style="2" customWidth="1"/>
    <col min="17" max="17" width="2.421875" style="2" customWidth="1"/>
    <col min="18" max="16384" width="9.140625" style="2" customWidth="1"/>
  </cols>
  <sheetData>
    <row r="1" ht="18.75" customHeight="1"/>
    <row r="2" spans="2:9" ht="12.75">
      <c r="B2" s="6" t="s">
        <v>39</v>
      </c>
      <c r="C2" s="6"/>
      <c r="D2" s="6"/>
      <c r="E2" s="6"/>
      <c r="F2" s="6"/>
      <c r="G2" s="6"/>
      <c r="H2" s="6"/>
      <c r="I2" s="6"/>
    </row>
    <row r="3" spans="2:9" ht="12.75">
      <c r="B3" s="8" t="s">
        <v>40</v>
      </c>
      <c r="C3" s="6"/>
      <c r="D3" s="6"/>
      <c r="E3" s="6"/>
      <c r="F3" s="6"/>
      <c r="G3" s="6"/>
      <c r="H3" s="6"/>
      <c r="I3" s="6"/>
    </row>
    <row r="5" ht="12.75">
      <c r="B5" s="9" t="s">
        <v>96</v>
      </c>
    </row>
    <row r="6" ht="12.75">
      <c r="B6" s="9" t="s">
        <v>129</v>
      </c>
    </row>
    <row r="7" spans="2:3" ht="12.75">
      <c r="B7" s="9"/>
      <c r="C7" s="3"/>
    </row>
    <row r="8" spans="2:3" ht="12.75">
      <c r="B8" s="9"/>
      <c r="C8" s="3"/>
    </row>
    <row r="9" spans="2:3" ht="12.75">
      <c r="B9" s="9"/>
      <c r="C9" s="3"/>
    </row>
    <row r="10" spans="2:18" ht="12.75">
      <c r="B10" s="9"/>
      <c r="C10" s="106" t="s">
        <v>21</v>
      </c>
      <c r="D10" s="106"/>
      <c r="E10" s="106"/>
      <c r="G10" s="106" t="s">
        <v>33</v>
      </c>
      <c r="H10" s="106"/>
      <c r="I10" s="106"/>
      <c r="K10" s="33"/>
      <c r="L10" s="56"/>
      <c r="M10" s="56"/>
      <c r="N10" s="56"/>
      <c r="O10" s="22"/>
      <c r="P10" s="105"/>
      <c r="Q10" s="105"/>
      <c r="R10" s="105"/>
    </row>
    <row r="11" spans="3:18" ht="12.75">
      <c r="C11" s="107" t="s">
        <v>144</v>
      </c>
      <c r="D11" s="107"/>
      <c r="E11" s="107"/>
      <c r="F11" s="52"/>
      <c r="G11" s="107" t="str">
        <f>C11</f>
        <v>3 Months Ended</v>
      </c>
      <c r="H11" s="107"/>
      <c r="I11" s="107"/>
      <c r="K11" s="22"/>
      <c r="L11" s="27"/>
      <c r="M11" s="28"/>
      <c r="N11" s="28"/>
      <c r="O11" s="28"/>
      <c r="P11" s="27"/>
      <c r="Q11" s="28"/>
      <c r="R11" s="28"/>
    </row>
    <row r="12" spans="3:18" ht="12.75">
      <c r="C12" s="95" t="s">
        <v>94</v>
      </c>
      <c r="D12" s="3"/>
      <c r="E12" s="95" t="s">
        <v>94</v>
      </c>
      <c r="F12" s="3"/>
      <c r="G12" s="95" t="s">
        <v>94</v>
      </c>
      <c r="H12" s="3"/>
      <c r="I12" s="95" t="s">
        <v>94</v>
      </c>
      <c r="K12" s="22"/>
      <c r="L12" s="28"/>
      <c r="M12" s="28"/>
      <c r="N12" s="28"/>
      <c r="O12" s="28"/>
      <c r="P12" s="28"/>
      <c r="Q12" s="28"/>
      <c r="R12" s="28"/>
    </row>
    <row r="13" spans="3:18" ht="12.75">
      <c r="C13" s="52" t="s">
        <v>128</v>
      </c>
      <c r="D13" s="52"/>
      <c r="E13" s="52" t="s">
        <v>130</v>
      </c>
      <c r="F13" s="52"/>
      <c r="G13" s="52" t="str">
        <f>C13</f>
        <v>30.6.11</v>
      </c>
      <c r="H13" s="52"/>
      <c r="I13" s="52" t="str">
        <f>E13</f>
        <v>30.6.10</v>
      </c>
      <c r="K13" s="22"/>
      <c r="L13" s="28"/>
      <c r="M13" s="28"/>
      <c r="N13" s="28"/>
      <c r="O13" s="28"/>
      <c r="P13" s="28"/>
      <c r="Q13" s="28"/>
      <c r="R13" s="28"/>
    </row>
    <row r="14" spans="3:18" ht="12.75">
      <c r="C14" s="3" t="s">
        <v>0</v>
      </c>
      <c r="E14" s="3" t="s">
        <v>0</v>
      </c>
      <c r="G14" s="3" t="s">
        <v>0</v>
      </c>
      <c r="I14" s="3" t="s">
        <v>0</v>
      </c>
      <c r="K14" s="22"/>
      <c r="L14" s="27"/>
      <c r="M14" s="22"/>
      <c r="N14" s="27"/>
      <c r="O14" s="22"/>
      <c r="P14" s="27"/>
      <c r="Q14" s="22"/>
      <c r="R14" s="27"/>
    </row>
    <row r="15" spans="11:18" ht="12.75">
      <c r="K15" s="22"/>
      <c r="L15" s="22"/>
      <c r="M15" s="22"/>
      <c r="N15" s="27"/>
      <c r="O15" s="22"/>
      <c r="P15" s="27"/>
      <c r="Q15" s="22"/>
      <c r="R15" s="27"/>
    </row>
    <row r="16" spans="2:18" s="1" customFormat="1" ht="12.75">
      <c r="B16" s="2" t="s">
        <v>1</v>
      </c>
      <c r="C16" s="1">
        <f>G16-25302</f>
        <v>23115</v>
      </c>
      <c r="E16" s="1">
        <v>24038</v>
      </c>
      <c r="G16" s="1">
        <v>48417</v>
      </c>
      <c r="I16" s="1">
        <v>43120</v>
      </c>
      <c r="J16" s="25"/>
      <c r="K16" s="7"/>
      <c r="L16" s="1">
        <v>36460</v>
      </c>
      <c r="M16" s="7"/>
      <c r="N16" s="4"/>
      <c r="O16" s="7"/>
      <c r="P16" s="7"/>
      <c r="Q16" s="7"/>
      <c r="R16" s="4"/>
    </row>
    <row r="17" spans="10:18" s="1" customFormat="1" ht="12.75">
      <c r="J17" s="2"/>
      <c r="K17" s="7"/>
      <c r="M17" s="7"/>
      <c r="N17" s="4"/>
      <c r="O17" s="7"/>
      <c r="P17" s="7"/>
      <c r="Q17" s="7"/>
      <c r="R17" s="4"/>
    </row>
    <row r="18" spans="2:18" s="1" customFormat="1" ht="12.75">
      <c r="B18" s="2" t="s">
        <v>13</v>
      </c>
      <c r="C18" s="1">
        <f>G18+20922</f>
        <v>-18329</v>
      </c>
      <c r="E18" s="1">
        <v>-20000</v>
      </c>
      <c r="G18" s="1">
        <f>-3673-597-34981</f>
        <v>-39251</v>
      </c>
      <c r="I18" s="1">
        <v>-36425</v>
      </c>
      <c r="J18" s="2"/>
      <c r="K18" s="7"/>
      <c r="L18" s="1">
        <v>-29545</v>
      </c>
      <c r="M18" s="7"/>
      <c r="N18" s="4"/>
      <c r="O18" s="7"/>
      <c r="P18" s="7"/>
      <c r="Q18" s="7"/>
      <c r="R18" s="4"/>
    </row>
    <row r="19" spans="2:18" s="1" customFormat="1" ht="12.75">
      <c r="B19" s="2"/>
      <c r="J19" s="2"/>
      <c r="K19" s="7"/>
      <c r="M19" s="7"/>
      <c r="N19" s="4"/>
      <c r="O19" s="7"/>
      <c r="P19" s="7"/>
      <c r="Q19" s="7"/>
      <c r="R19" s="4"/>
    </row>
    <row r="20" spans="2:18" s="1" customFormat="1" ht="12.75">
      <c r="B20" s="2" t="s">
        <v>70</v>
      </c>
      <c r="C20" s="65">
        <f>G20-201</f>
        <v>192</v>
      </c>
      <c r="E20" s="65">
        <v>122</v>
      </c>
      <c r="G20" s="65">
        <v>393</v>
      </c>
      <c r="I20" s="65">
        <v>216</v>
      </c>
      <c r="J20" s="2"/>
      <c r="K20" s="7"/>
      <c r="L20" s="1">
        <v>546</v>
      </c>
      <c r="M20" s="7"/>
      <c r="N20" s="4"/>
      <c r="O20" s="7"/>
      <c r="P20" s="7"/>
      <c r="Q20" s="7"/>
      <c r="R20" s="4"/>
    </row>
    <row r="21" spans="2:18" s="1" customFormat="1" ht="12.75">
      <c r="B21" s="2"/>
      <c r="C21" s="4"/>
      <c r="E21" s="4"/>
      <c r="G21" s="4"/>
      <c r="I21" s="4"/>
      <c r="J21" s="2"/>
      <c r="K21" s="4"/>
      <c r="L21" s="4"/>
      <c r="M21" s="7"/>
      <c r="N21" s="4"/>
      <c r="O21" s="7"/>
      <c r="P21" s="4"/>
      <c r="Q21" s="7"/>
      <c r="R21" s="4"/>
    </row>
    <row r="22" spans="2:18" s="1" customFormat="1" ht="12.75">
      <c r="B22" s="2" t="s">
        <v>12</v>
      </c>
      <c r="C22" s="5">
        <f>SUM(C16:C20)</f>
        <v>4978</v>
      </c>
      <c r="E22" s="5">
        <f>SUM(E16:E20)</f>
        <v>4160</v>
      </c>
      <c r="G22" s="5">
        <f>SUM(G16:G20)</f>
        <v>9559</v>
      </c>
      <c r="I22" s="5">
        <f>SUM(I16:I20)</f>
        <v>6911</v>
      </c>
      <c r="J22" s="2"/>
      <c r="K22" s="4"/>
      <c r="L22" s="5">
        <f>SUM(L16:L20)</f>
        <v>7461</v>
      </c>
      <c r="M22" s="7"/>
      <c r="N22" s="4"/>
      <c r="O22" s="7"/>
      <c r="P22" s="4"/>
      <c r="Q22" s="7"/>
      <c r="R22" s="4"/>
    </row>
    <row r="23" spans="2:18" s="1" customFormat="1" ht="12.75">
      <c r="B23" s="2"/>
      <c r="J23" s="2"/>
      <c r="K23" s="7"/>
      <c r="M23" s="7"/>
      <c r="N23" s="7"/>
      <c r="O23" s="7"/>
      <c r="P23" s="7"/>
      <c r="Q23" s="7"/>
      <c r="R23" s="7"/>
    </row>
    <row r="24" spans="2:18" s="1" customFormat="1" ht="12.75">
      <c r="B24" s="2" t="s">
        <v>112</v>
      </c>
      <c r="C24" s="65">
        <f>G24+1</f>
        <v>-1</v>
      </c>
      <c r="E24" s="65">
        <v>-1</v>
      </c>
      <c r="G24" s="65">
        <v>-2</v>
      </c>
      <c r="I24" s="65">
        <v>-3</v>
      </c>
      <c r="J24" s="2"/>
      <c r="K24" s="4"/>
      <c r="L24" s="5">
        <v>-7</v>
      </c>
      <c r="M24" s="7"/>
      <c r="N24" s="4"/>
      <c r="O24" s="7"/>
      <c r="P24" s="4"/>
      <c r="Q24" s="7"/>
      <c r="R24" s="4"/>
    </row>
    <row r="25" spans="2:18" s="1" customFormat="1" ht="12.75">
      <c r="B25" s="2"/>
      <c r="C25" s="7"/>
      <c r="E25" s="7"/>
      <c r="G25" s="7"/>
      <c r="I25" s="7"/>
      <c r="J25" s="2"/>
      <c r="K25" s="4"/>
      <c r="L25" s="5"/>
      <c r="M25" s="7"/>
      <c r="N25" s="4"/>
      <c r="O25" s="7"/>
      <c r="P25" s="4"/>
      <c r="Q25" s="7"/>
      <c r="R25" s="4"/>
    </row>
    <row r="26" spans="2:18" s="1" customFormat="1" ht="12.75">
      <c r="B26" s="2" t="s">
        <v>8</v>
      </c>
      <c r="C26" s="5">
        <f>SUM(C22:C24)</f>
        <v>4977</v>
      </c>
      <c r="E26" s="5">
        <f>+E22+E24</f>
        <v>4159</v>
      </c>
      <c r="G26" s="5">
        <f>SUM(G22:G24)</f>
        <v>9557</v>
      </c>
      <c r="I26" s="5">
        <f>+I22+I24</f>
        <v>6908</v>
      </c>
      <c r="J26" s="2"/>
      <c r="K26" s="59"/>
      <c r="L26" s="5">
        <f>SUM(L22:L24)</f>
        <v>7454</v>
      </c>
      <c r="M26" s="7"/>
      <c r="N26" s="4"/>
      <c r="O26" s="7"/>
      <c r="P26" s="4"/>
      <c r="Q26" s="7"/>
      <c r="R26" s="4"/>
    </row>
    <row r="27" spans="2:18" s="1" customFormat="1" ht="12.75">
      <c r="B27" s="2"/>
      <c r="C27" s="5"/>
      <c r="E27" s="5"/>
      <c r="G27" s="5"/>
      <c r="I27" s="5"/>
      <c r="J27" s="2"/>
      <c r="K27" s="4"/>
      <c r="L27" s="5"/>
      <c r="M27" s="7"/>
      <c r="N27" s="4"/>
      <c r="O27" s="7">
        <v>3512</v>
      </c>
      <c r="P27" s="4"/>
      <c r="Q27" s="7"/>
      <c r="R27" s="4"/>
    </row>
    <row r="28" spans="2:18" s="1" customFormat="1" ht="12.75">
      <c r="B28" s="2" t="s">
        <v>2</v>
      </c>
      <c r="C28" s="65">
        <f>G28+1208</f>
        <v>-557</v>
      </c>
      <c r="E28" s="65">
        <v>-620</v>
      </c>
      <c r="G28" s="65">
        <v>-1765</v>
      </c>
      <c r="I28" s="65">
        <v>-1435</v>
      </c>
      <c r="J28" s="2"/>
      <c r="K28" s="59"/>
      <c r="L28" s="64">
        <v>-1155</v>
      </c>
      <c r="M28" s="7"/>
      <c r="N28" s="4"/>
      <c r="O28" s="7"/>
      <c r="P28" s="4"/>
      <c r="Q28" s="7"/>
      <c r="R28" s="4"/>
    </row>
    <row r="29" spans="2:18" s="1" customFormat="1" ht="12.75">
      <c r="B29" s="2"/>
      <c r="C29" s="4"/>
      <c r="D29" s="7"/>
      <c r="E29" s="4"/>
      <c r="F29" s="7"/>
      <c r="G29" s="4"/>
      <c r="H29" s="7"/>
      <c r="I29" s="76"/>
      <c r="J29" s="2"/>
      <c r="K29" s="32"/>
      <c r="L29" s="4"/>
      <c r="M29" s="7"/>
      <c r="N29" s="4"/>
      <c r="O29" s="7"/>
      <c r="P29" s="4"/>
      <c r="Q29" s="7"/>
      <c r="R29" s="4"/>
    </row>
    <row r="30" spans="2:18" s="1" customFormat="1" ht="12.75">
      <c r="B30" s="9" t="s">
        <v>105</v>
      </c>
      <c r="C30" s="64">
        <f>SUM(C26:C28)</f>
        <v>4420</v>
      </c>
      <c r="D30" s="1" t="s">
        <v>92</v>
      </c>
      <c r="E30" s="65">
        <f>SUM(E26:E28)</f>
        <v>3539</v>
      </c>
      <c r="G30" s="64">
        <f>SUM(G26:G28)</f>
        <v>7792</v>
      </c>
      <c r="I30" s="65">
        <f>SUM(I26:I28)</f>
        <v>5473</v>
      </c>
      <c r="J30" s="2"/>
      <c r="K30" s="22"/>
      <c r="L30" s="7"/>
      <c r="M30" s="7"/>
      <c r="N30" s="4"/>
      <c r="O30" s="7"/>
      <c r="P30" s="4"/>
      <c r="Q30" s="7"/>
      <c r="R30" s="4"/>
    </row>
    <row r="31" spans="2:18" s="1" customFormat="1" ht="12.75" hidden="1">
      <c r="B31" s="2" t="s">
        <v>10</v>
      </c>
      <c r="C31" s="65">
        <v>0</v>
      </c>
      <c r="E31" s="64">
        <v>0</v>
      </c>
      <c r="G31" s="64">
        <v>0</v>
      </c>
      <c r="I31" s="64">
        <v>0</v>
      </c>
      <c r="J31" s="2"/>
      <c r="K31" s="22"/>
      <c r="L31" s="7"/>
      <c r="M31" s="7"/>
      <c r="N31" s="4"/>
      <c r="O31" s="7"/>
      <c r="P31" s="4"/>
      <c r="Q31" s="7"/>
      <c r="R31" s="4"/>
    </row>
    <row r="32" spans="2:18" s="1" customFormat="1" ht="12.75" hidden="1">
      <c r="B32" s="2"/>
      <c r="E32" s="5"/>
      <c r="G32" s="5"/>
      <c r="I32" s="5"/>
      <c r="J32" s="2"/>
      <c r="K32" s="22"/>
      <c r="L32" s="7"/>
      <c r="M32" s="7"/>
      <c r="N32" s="4"/>
      <c r="O32" s="7"/>
      <c r="P32" s="4"/>
      <c r="Q32" s="7"/>
      <c r="R32" s="4"/>
    </row>
    <row r="33" spans="2:18" s="1" customFormat="1" ht="13.5" hidden="1" thickBot="1">
      <c r="B33" s="2" t="s">
        <v>37</v>
      </c>
      <c r="C33" s="66">
        <f>SUM(C30:C31)</f>
        <v>4420</v>
      </c>
      <c r="E33" s="66">
        <f>SUM(E30:E32)</f>
        <v>3539</v>
      </c>
      <c r="G33" s="66">
        <f>SUM(G30:G31)</f>
        <v>7792</v>
      </c>
      <c r="I33" s="66">
        <f>SUM(I29:I32)</f>
        <v>5473</v>
      </c>
      <c r="J33" s="2"/>
      <c r="K33" s="22"/>
      <c r="L33" s="7"/>
      <c r="M33" s="7"/>
      <c r="N33" s="7"/>
      <c r="O33" s="7"/>
      <c r="P33" s="7"/>
      <c r="Q33" s="7"/>
      <c r="R33" s="7"/>
    </row>
    <row r="34" spans="2:18" s="1" customFormat="1" ht="12.75" hidden="1">
      <c r="B34" s="2"/>
      <c r="E34" s="5"/>
      <c r="G34" s="5"/>
      <c r="I34" s="5"/>
      <c r="J34" s="2"/>
      <c r="K34" s="22"/>
      <c r="L34" s="7"/>
      <c r="M34" s="7"/>
      <c r="N34" s="4"/>
      <c r="O34" s="7"/>
      <c r="P34" s="4"/>
      <c r="Q34" s="7"/>
      <c r="R34" s="4"/>
    </row>
    <row r="35" spans="5:18" s="1" customFormat="1" ht="12.75">
      <c r="E35" s="4"/>
      <c r="G35" s="5"/>
      <c r="I35" s="5"/>
      <c r="J35" s="2"/>
      <c r="K35" s="7"/>
      <c r="L35" s="7"/>
      <c r="M35" s="7"/>
      <c r="N35" s="4"/>
      <c r="O35" s="7"/>
      <c r="P35" s="4"/>
      <c r="Q35" s="7"/>
      <c r="R35" s="4"/>
    </row>
    <row r="36" spans="2:18" s="1" customFormat="1" ht="12.75">
      <c r="B36" s="9" t="s">
        <v>142</v>
      </c>
      <c r="E36" s="4"/>
      <c r="G36" s="5"/>
      <c r="I36" s="5"/>
      <c r="J36" s="2"/>
      <c r="K36" s="7"/>
      <c r="L36" s="7"/>
      <c r="M36" s="7"/>
      <c r="N36" s="4"/>
      <c r="O36" s="7"/>
      <c r="P36" s="4"/>
      <c r="Q36" s="7"/>
      <c r="R36" s="4"/>
    </row>
    <row r="37" spans="2:18" s="1" customFormat="1" ht="15">
      <c r="B37" s="2" t="s">
        <v>106</v>
      </c>
      <c r="C37" s="91"/>
      <c r="D37" s="91"/>
      <c r="E37" s="4"/>
      <c r="G37" s="5"/>
      <c r="I37" s="5"/>
      <c r="J37" s="2"/>
      <c r="K37" s="7"/>
      <c r="L37" s="7"/>
      <c r="M37" s="7"/>
      <c r="N37" s="4"/>
      <c r="O37" s="7"/>
      <c r="P37" s="4"/>
      <c r="Q37" s="7"/>
      <c r="R37" s="4"/>
    </row>
    <row r="38" spans="2:18" s="1" customFormat="1" ht="15">
      <c r="B38" s="2" t="s">
        <v>107</v>
      </c>
      <c r="C38" s="97">
        <f>G38-20</f>
        <v>-20</v>
      </c>
      <c r="D38" s="91"/>
      <c r="E38" s="64">
        <f>Equity!D35</f>
        <v>11</v>
      </c>
      <c r="G38" s="64">
        <v>0</v>
      </c>
      <c r="I38" s="64">
        <v>11</v>
      </c>
      <c r="J38" s="2"/>
      <c r="K38" s="7"/>
      <c r="L38" s="7"/>
      <c r="M38" s="7"/>
      <c r="N38" s="4"/>
      <c r="O38" s="7"/>
      <c r="P38" s="4"/>
      <c r="Q38" s="7"/>
      <c r="R38" s="4"/>
    </row>
    <row r="39" spans="5:18" s="1" customFormat="1" ht="12.75">
      <c r="E39" s="4"/>
      <c r="G39" s="5"/>
      <c r="I39" s="5"/>
      <c r="J39" s="2"/>
      <c r="K39" s="7"/>
      <c r="L39" s="7"/>
      <c r="M39" s="7"/>
      <c r="N39" s="4"/>
      <c r="O39" s="7"/>
      <c r="P39" s="4"/>
      <c r="Q39" s="7"/>
      <c r="R39" s="4"/>
    </row>
    <row r="40" spans="2:18" s="1" customFormat="1" ht="12.75">
      <c r="B40" s="9" t="s">
        <v>100</v>
      </c>
      <c r="C40" s="2"/>
      <c r="D40" s="2"/>
      <c r="E40" s="4"/>
      <c r="G40" s="5"/>
      <c r="I40" s="5"/>
      <c r="J40" s="2"/>
      <c r="K40" s="7"/>
      <c r="L40" s="7"/>
      <c r="M40" s="7"/>
      <c r="N40" s="4"/>
      <c r="O40" s="7"/>
      <c r="P40" s="4"/>
      <c r="Q40" s="7"/>
      <c r="R40" s="4"/>
    </row>
    <row r="41" spans="2:18" s="1" customFormat="1" ht="13.5" thickBot="1">
      <c r="B41" s="9" t="s">
        <v>108</v>
      </c>
      <c r="C41" s="94">
        <f>C30+C38</f>
        <v>4400</v>
      </c>
      <c r="E41" s="81">
        <f>E30+E38</f>
        <v>3550</v>
      </c>
      <c r="F41" s="30"/>
      <c r="G41" s="98">
        <f>G30+G38</f>
        <v>7792</v>
      </c>
      <c r="I41" s="81">
        <f>I30+I38</f>
        <v>5484</v>
      </c>
      <c r="J41" s="2"/>
      <c r="K41" s="7"/>
      <c r="L41" s="7"/>
      <c r="M41" s="7"/>
      <c r="N41" s="4"/>
      <c r="O41" s="7"/>
      <c r="P41" s="4"/>
      <c r="Q41" s="7"/>
      <c r="R41" s="4"/>
    </row>
    <row r="42" spans="5:18" s="1" customFormat="1" ht="13.5" thickTop="1">
      <c r="E42" s="4"/>
      <c r="G42" s="5"/>
      <c r="I42" s="5"/>
      <c r="J42" s="2"/>
      <c r="K42" s="7"/>
      <c r="L42" s="7"/>
      <c r="M42" s="7"/>
      <c r="N42" s="4"/>
      <c r="O42" s="7"/>
      <c r="P42" s="4"/>
      <c r="Q42" s="7"/>
      <c r="R42" s="4"/>
    </row>
    <row r="43" spans="2:18" s="1" customFormat="1" ht="65.25" customHeight="1" thickBot="1">
      <c r="B43" s="10" t="s">
        <v>109</v>
      </c>
      <c r="C43" s="99">
        <v>7.15</v>
      </c>
      <c r="E43" s="67">
        <v>5.72</v>
      </c>
      <c r="F43" s="30"/>
      <c r="G43" s="100">
        <v>12.6</v>
      </c>
      <c r="I43" s="67">
        <v>8.85</v>
      </c>
      <c r="J43" s="30"/>
      <c r="K43" s="31"/>
      <c r="L43" s="26"/>
      <c r="M43" s="7"/>
      <c r="N43" s="80"/>
      <c r="O43" s="7"/>
      <c r="P43" s="26"/>
      <c r="Q43" s="7"/>
      <c r="R43" s="32"/>
    </row>
    <row r="44" spans="2:18" s="1" customFormat="1" ht="13.5" thickTop="1">
      <c r="B44" s="2"/>
      <c r="C44" s="26"/>
      <c r="E44" s="26"/>
      <c r="G44" s="26"/>
      <c r="I44" s="26"/>
      <c r="K44" s="22"/>
      <c r="L44" s="26"/>
      <c r="M44" s="7"/>
      <c r="N44" s="4"/>
      <c r="O44" s="7"/>
      <c r="P44" s="26"/>
      <c r="Q44" s="7"/>
      <c r="R44" s="4"/>
    </row>
    <row r="45" spans="2:18" s="1" customFormat="1" ht="39" hidden="1" thickBot="1">
      <c r="B45" s="10" t="s">
        <v>34</v>
      </c>
      <c r="C45" s="68"/>
      <c r="E45" s="68"/>
      <c r="G45" s="68"/>
      <c r="I45" s="68"/>
      <c r="K45" s="31"/>
      <c r="L45" s="26"/>
      <c r="M45" s="7"/>
      <c r="N45" s="4"/>
      <c r="O45" s="7"/>
      <c r="P45" s="26"/>
      <c r="Q45" s="7"/>
      <c r="R45" s="4"/>
    </row>
    <row r="46" spans="2:18" s="1" customFormat="1" ht="12.75" hidden="1">
      <c r="B46" s="2"/>
      <c r="G46" s="4"/>
      <c r="K46" s="22"/>
      <c r="L46" s="7"/>
      <c r="M46" s="7"/>
      <c r="N46" s="4"/>
      <c r="O46" s="7"/>
      <c r="P46" s="4"/>
      <c r="Q46" s="7"/>
      <c r="R46" s="4"/>
    </row>
    <row r="47" spans="2:18" s="1" customFormat="1" ht="13.5" thickBot="1">
      <c r="B47" s="2" t="s">
        <v>11</v>
      </c>
      <c r="C47" s="90">
        <v>7.11</v>
      </c>
      <c r="E47" s="92" t="s">
        <v>111</v>
      </c>
      <c r="F47" s="30"/>
      <c r="G47" s="90">
        <v>12.54</v>
      </c>
      <c r="I47" s="92" t="s">
        <v>111</v>
      </c>
      <c r="J47" s="30"/>
      <c r="K47" s="22"/>
      <c r="L47" s="26"/>
      <c r="M47" s="7"/>
      <c r="N47" s="4"/>
      <c r="O47" s="7"/>
      <c r="P47" s="26"/>
      <c r="Q47" s="7"/>
      <c r="R47" s="4"/>
    </row>
    <row r="48" spans="5:9" s="1" customFormat="1" ht="13.5" thickTop="1">
      <c r="E48" s="5"/>
      <c r="G48" s="5"/>
      <c r="I48" s="5"/>
    </row>
    <row r="49" spans="5:9" s="1" customFormat="1" ht="12.75">
      <c r="E49" s="5"/>
      <c r="G49" s="5"/>
      <c r="I49" s="5"/>
    </row>
    <row r="50" spans="5:9" s="1" customFormat="1" ht="12.75">
      <c r="E50" s="16"/>
      <c r="G50" s="5"/>
      <c r="I50" s="5"/>
    </row>
    <row r="51" spans="1:9" s="1" customFormat="1" ht="12.75">
      <c r="A51" s="1" t="s">
        <v>102</v>
      </c>
      <c r="B51" s="1" t="s">
        <v>103</v>
      </c>
      <c r="E51" s="5"/>
      <c r="G51" s="5"/>
      <c r="I51" s="5"/>
    </row>
    <row r="52" spans="5:9" s="1" customFormat="1" ht="12.75">
      <c r="E52" s="5"/>
      <c r="G52" s="5"/>
      <c r="I52" s="5"/>
    </row>
    <row r="53" s="1" customFormat="1" ht="12.75"/>
    <row r="54" s="1" customFormat="1" ht="12.75" customHeight="1"/>
    <row r="55" spans="2:9" ht="12.75">
      <c r="B55" s="1" t="s">
        <v>32</v>
      </c>
      <c r="C55" s="1"/>
      <c r="D55" s="1"/>
      <c r="E55" s="5"/>
      <c r="F55" s="1"/>
      <c r="G55" s="5"/>
      <c r="H55" s="1"/>
      <c r="I55" s="5"/>
    </row>
    <row r="56" spans="2:9" ht="12.75">
      <c r="B56" s="104" t="s">
        <v>143</v>
      </c>
      <c r="C56" s="104"/>
      <c r="D56" s="104"/>
      <c r="E56" s="104"/>
      <c r="F56" s="104"/>
      <c r="G56" s="104"/>
      <c r="H56" s="104"/>
      <c r="I56" s="104"/>
    </row>
    <row r="57" spans="2:10" ht="12.75">
      <c r="B57" s="2" t="s">
        <v>119</v>
      </c>
      <c r="C57" s="57"/>
      <c r="D57" s="57"/>
      <c r="E57" s="57"/>
      <c r="F57" s="57"/>
      <c r="G57" s="57"/>
      <c r="H57" s="57"/>
      <c r="I57" s="57"/>
      <c r="J57" s="11"/>
    </row>
    <row r="58" ht="12.75">
      <c r="J58" s="11"/>
    </row>
    <row r="59" ht="12.75">
      <c r="J59" s="11"/>
    </row>
    <row r="60" ht="12.75">
      <c r="I60" s="11" t="s">
        <v>46</v>
      </c>
    </row>
  </sheetData>
  <sheetProtection/>
  <mergeCells count="6">
    <mergeCell ref="B56:I56"/>
    <mergeCell ref="P10:R10"/>
    <mergeCell ref="G10:I10"/>
    <mergeCell ref="C10:E10"/>
    <mergeCell ref="C11:E11"/>
    <mergeCell ref="G11:I11"/>
  </mergeCells>
  <printOptions/>
  <pageMargins left="1.5" right="0.5" top="0.28" bottom="0.5" header="0.23" footer="0.5"/>
  <pageSetup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50"/>
  <sheetViews>
    <sheetView zoomScalePageLayoutView="0" workbookViewId="0" topLeftCell="A19">
      <selection activeCell="I17" sqref="I17"/>
    </sheetView>
  </sheetViews>
  <sheetFormatPr defaultColWidth="9.140625" defaultRowHeight="12.75"/>
  <cols>
    <col min="1" max="1" width="31.7109375" style="2" customWidth="1"/>
    <col min="2" max="2" width="9.00390625" style="1" customWidth="1"/>
    <col min="3" max="3" width="10.57421875" style="1" customWidth="1"/>
    <col min="4" max="4" width="11.140625" style="1" customWidth="1"/>
    <col min="5" max="5" width="10.421875" style="1" customWidth="1"/>
    <col min="6" max="6" width="11.00390625" style="1" customWidth="1"/>
    <col min="7" max="16384" width="9.140625" style="2" customWidth="1"/>
  </cols>
  <sheetData>
    <row r="2" ht="12.75">
      <c r="A2" s="6" t="str">
        <f>'IS'!B2</f>
        <v>ENG KAH CORPORATION BERHAD</v>
      </c>
    </row>
    <row r="3" ht="12.75">
      <c r="A3" s="6" t="str">
        <f>'IS'!B3</f>
        <v>Company No. 435649-H</v>
      </c>
    </row>
    <row r="5" ht="12.75">
      <c r="A5" s="85" t="s">
        <v>4</v>
      </c>
    </row>
    <row r="6" ht="12.75">
      <c r="A6" s="9" t="str">
        <f>'IS'!B6</f>
        <v>FOR THE SECOND QUARTER ENDED 30 JUNE 2011</v>
      </c>
    </row>
    <row r="7" ht="12.75">
      <c r="A7" s="9"/>
    </row>
    <row r="8" ht="12.75">
      <c r="A8" s="9"/>
    </row>
    <row r="9" spans="3:5" ht="12.75">
      <c r="C9" s="108" t="s">
        <v>71</v>
      </c>
      <c r="D9" s="109"/>
      <c r="E9" s="5" t="s">
        <v>72</v>
      </c>
    </row>
    <row r="10" spans="2:7" ht="12.75">
      <c r="B10" s="88" t="s">
        <v>5</v>
      </c>
      <c r="C10" s="88" t="s">
        <v>5</v>
      </c>
      <c r="D10" s="88" t="s">
        <v>50</v>
      </c>
      <c r="E10" s="88" t="s">
        <v>38</v>
      </c>
      <c r="F10" s="88" t="s">
        <v>7</v>
      </c>
      <c r="G10" s="3"/>
    </row>
    <row r="11" spans="2:7" ht="12.75">
      <c r="B11" s="88" t="s">
        <v>6</v>
      </c>
      <c r="C11" s="88" t="s">
        <v>20</v>
      </c>
      <c r="D11" s="88" t="s">
        <v>51</v>
      </c>
      <c r="E11" s="88" t="s">
        <v>42</v>
      </c>
      <c r="F11" s="88" t="s">
        <v>66</v>
      </c>
      <c r="G11" s="3"/>
    </row>
    <row r="12" spans="2:7" ht="12.75">
      <c r="B12" s="5" t="s">
        <v>0</v>
      </c>
      <c r="C12" s="5" t="s">
        <v>0</v>
      </c>
      <c r="D12" s="5" t="s">
        <v>0</v>
      </c>
      <c r="E12" s="5" t="s">
        <v>0</v>
      </c>
      <c r="F12" s="5" t="s">
        <v>0</v>
      </c>
      <c r="G12" s="3"/>
    </row>
    <row r="13" spans="1:7" ht="12.75">
      <c r="A13" s="93" t="s">
        <v>94</v>
      </c>
      <c r="B13" s="5"/>
      <c r="C13" s="5"/>
      <c r="D13" s="5"/>
      <c r="E13" s="5"/>
      <c r="F13" s="5"/>
      <c r="G13" s="3"/>
    </row>
    <row r="14" ht="12.75">
      <c r="A14" s="2" t="str">
        <f>A29</f>
        <v>Second Quarter Ended</v>
      </c>
    </row>
    <row r="15" ht="12.75">
      <c r="A15" s="21" t="s">
        <v>133</v>
      </c>
    </row>
    <row r="17" spans="1:9" ht="12.75">
      <c r="A17" s="2" t="s">
        <v>122</v>
      </c>
      <c r="B17" s="69">
        <f>B41</f>
        <v>61828</v>
      </c>
      <c r="C17" s="69">
        <f>C41</f>
        <v>1868</v>
      </c>
      <c r="D17" s="69">
        <v>8</v>
      </c>
      <c r="E17" s="69">
        <v>14104</v>
      </c>
      <c r="F17" s="1">
        <f>SUM(B17:E17)</f>
        <v>77808</v>
      </c>
      <c r="I17" s="25"/>
    </row>
    <row r="18" spans="2:5" ht="12.75">
      <c r="B18" s="69"/>
      <c r="C18" s="69"/>
      <c r="D18" s="69"/>
      <c r="E18" s="69"/>
    </row>
    <row r="19" spans="1:3" ht="12.75">
      <c r="A19" s="2" t="s">
        <v>100</v>
      </c>
      <c r="B19" s="5"/>
      <c r="C19" s="5"/>
    </row>
    <row r="20" spans="1:6" ht="12.75">
      <c r="A20" s="2" t="s">
        <v>101</v>
      </c>
      <c r="B20" s="4">
        <v>0</v>
      </c>
      <c r="C20" s="4">
        <v>0</v>
      </c>
      <c r="D20" s="4">
        <v>0</v>
      </c>
      <c r="E20" s="7">
        <f>'IS'!G30</f>
        <v>7792</v>
      </c>
      <c r="F20" s="7">
        <f>SUM(B20:E20)</f>
        <v>7792</v>
      </c>
    </row>
    <row r="21" spans="2:6" ht="12.75">
      <c r="B21" s="4"/>
      <c r="C21" s="4"/>
      <c r="D21" s="7"/>
      <c r="E21" s="7"/>
      <c r="F21" s="7"/>
    </row>
    <row r="22" spans="1:6" ht="12.75">
      <c r="A22" s="2" t="s">
        <v>69</v>
      </c>
      <c r="B22" s="4">
        <v>0</v>
      </c>
      <c r="C22" s="4">
        <v>0</v>
      </c>
      <c r="D22" s="7">
        <v>-3</v>
      </c>
      <c r="E22" s="7">
        <v>0</v>
      </c>
      <c r="F22" s="7">
        <f>SUM(B22:E22)</f>
        <v>-3</v>
      </c>
    </row>
    <row r="23" spans="2:6" ht="12.75">
      <c r="B23" s="4"/>
      <c r="C23" s="4"/>
      <c r="D23" s="7"/>
      <c r="E23" s="7"/>
      <c r="F23" s="7"/>
    </row>
    <row r="24" spans="1:6" ht="12.75">
      <c r="A24" s="2" t="s">
        <v>145</v>
      </c>
      <c r="B24" s="65">
        <v>0</v>
      </c>
      <c r="C24" s="65">
        <v>0</v>
      </c>
      <c r="D24" s="65">
        <v>0</v>
      </c>
      <c r="E24" s="65">
        <f>-3092-4637</f>
        <v>-7729</v>
      </c>
      <c r="F24" s="65">
        <f>E24</f>
        <v>-7729</v>
      </c>
    </row>
    <row r="25" spans="2:6" ht="12.75">
      <c r="B25" s="4"/>
      <c r="C25" s="4"/>
      <c r="D25" s="7"/>
      <c r="E25" s="7"/>
      <c r="F25" s="7"/>
    </row>
    <row r="26" spans="1:9" ht="13.5" thickBot="1">
      <c r="A26" s="2" t="s">
        <v>135</v>
      </c>
      <c r="B26" s="94">
        <f>SUM(B17:B25)</f>
        <v>61828</v>
      </c>
      <c r="C26" s="94">
        <f>SUM(C17:C25)</f>
        <v>1868</v>
      </c>
      <c r="D26" s="94">
        <f>SUM(D17:D25)</f>
        <v>5</v>
      </c>
      <c r="E26" s="94">
        <f>SUM(E17:E25)</f>
        <v>14167</v>
      </c>
      <c r="F26" s="94">
        <f>SUM(F17:F25)</f>
        <v>77868</v>
      </c>
      <c r="G26" s="50"/>
      <c r="H26" s="25"/>
      <c r="I26" s="25"/>
    </row>
    <row r="27" spans="2:7" ht="13.5" thickTop="1">
      <c r="B27" s="7"/>
      <c r="C27" s="7"/>
      <c r="D27" s="7"/>
      <c r="E27" s="7"/>
      <c r="F27" s="7"/>
      <c r="G27" s="22"/>
    </row>
    <row r="28" spans="1:7" ht="12.75">
      <c r="A28" s="2" t="s">
        <v>94</v>
      </c>
      <c r="B28" s="7"/>
      <c r="C28" s="7"/>
      <c r="D28" s="7"/>
      <c r="E28" s="7"/>
      <c r="F28" s="7"/>
      <c r="G28" s="22"/>
    </row>
    <row r="29" ht="12.75">
      <c r="A29" s="2" t="s">
        <v>131</v>
      </c>
    </row>
    <row r="30" ht="12.75">
      <c r="A30" s="21" t="s">
        <v>132</v>
      </c>
    </row>
    <row r="32" spans="1:6" ht="12.75">
      <c r="A32" s="2" t="s">
        <v>97</v>
      </c>
      <c r="B32" s="69">
        <v>61828</v>
      </c>
      <c r="C32" s="69">
        <v>1868</v>
      </c>
      <c r="D32" s="69">
        <v>6</v>
      </c>
      <c r="E32" s="69">
        <v>13687</v>
      </c>
      <c r="F32" s="1">
        <f>SUM(B32:E32)</f>
        <v>77389</v>
      </c>
    </row>
    <row r="33" ht="12.75">
      <c r="B33" s="69"/>
    </row>
    <row r="34" spans="1:2" ht="12.75">
      <c r="A34" s="2" t="s">
        <v>100</v>
      </c>
      <c r="B34" s="69"/>
    </row>
    <row r="35" spans="1:6" ht="12.75">
      <c r="A35" s="2" t="s">
        <v>101</v>
      </c>
      <c r="B35" s="7">
        <v>0</v>
      </c>
      <c r="C35" s="7">
        <v>0</v>
      </c>
      <c r="D35" s="7">
        <v>11</v>
      </c>
      <c r="E35" s="7">
        <f>'IS'!I30</f>
        <v>5473</v>
      </c>
      <c r="F35" s="7">
        <f>SUM(B35:E35)</f>
        <v>5484</v>
      </c>
    </row>
    <row r="36" spans="2:6" ht="12.75">
      <c r="B36" s="7"/>
      <c r="C36" s="7"/>
      <c r="D36" s="7"/>
      <c r="E36" s="7"/>
      <c r="F36" s="7"/>
    </row>
    <row r="37" spans="1:6" ht="12.75">
      <c r="A37" s="2" t="s">
        <v>69</v>
      </c>
      <c r="B37" s="7">
        <v>0</v>
      </c>
      <c r="C37" s="7">
        <v>0</v>
      </c>
      <c r="D37" s="7">
        <v>1</v>
      </c>
      <c r="E37" s="7">
        <v>0</v>
      </c>
      <c r="F37" s="7">
        <f>D37</f>
        <v>1</v>
      </c>
    </row>
    <row r="38" spans="2:6" ht="12.75">
      <c r="B38" s="7"/>
      <c r="C38" s="7"/>
      <c r="D38" s="7"/>
      <c r="E38" s="7"/>
      <c r="F38" s="7"/>
    </row>
    <row r="39" spans="1:6" ht="12.75">
      <c r="A39" s="2" t="s">
        <v>134</v>
      </c>
      <c r="B39" s="65">
        <v>0</v>
      </c>
      <c r="C39" s="65">
        <v>0</v>
      </c>
      <c r="D39" s="65">
        <v>0</v>
      </c>
      <c r="E39" s="65">
        <v>-2318</v>
      </c>
      <c r="F39" s="65">
        <f>E39</f>
        <v>-2318</v>
      </c>
    </row>
    <row r="40" spans="2:19" ht="12.75">
      <c r="B40" s="7"/>
      <c r="C40" s="7"/>
      <c r="D40" s="7"/>
      <c r="E40" s="7"/>
      <c r="F40" s="7"/>
      <c r="K40" s="110"/>
      <c r="L40" s="110"/>
      <c r="M40" s="110"/>
      <c r="N40" s="110"/>
      <c r="O40" s="110"/>
      <c r="P40" s="110"/>
      <c r="Q40" s="110"/>
      <c r="R40" s="110"/>
      <c r="S40" s="110"/>
    </row>
    <row r="41" spans="1:19" ht="13.5" thickBot="1">
      <c r="A41" s="2" t="s">
        <v>136</v>
      </c>
      <c r="B41" s="81">
        <f>SUM(B32:B40)</f>
        <v>61828</v>
      </c>
      <c r="C41" s="81">
        <f>SUM(C32:C40)</f>
        <v>1868</v>
      </c>
      <c r="D41" s="81">
        <f>SUM(D32:D40)</f>
        <v>18</v>
      </c>
      <c r="E41" s="81">
        <f>SUM(E32:E40)</f>
        <v>16842</v>
      </c>
      <c r="F41" s="81">
        <f>SUM(F32:F40)</f>
        <v>80556</v>
      </c>
      <c r="K41" s="110"/>
      <c r="L41" s="110"/>
      <c r="M41" s="110"/>
      <c r="N41" s="110"/>
      <c r="O41" s="110"/>
      <c r="P41" s="110"/>
      <c r="Q41" s="110"/>
      <c r="R41" s="110"/>
      <c r="S41" s="110"/>
    </row>
    <row r="42" spans="2:6" ht="12.75">
      <c r="B42" s="7"/>
      <c r="C42" s="7"/>
      <c r="D42" s="7"/>
      <c r="E42" s="7"/>
      <c r="F42" s="7"/>
    </row>
    <row r="43" spans="1:6" ht="12.75">
      <c r="A43" s="24"/>
      <c r="B43" s="23"/>
      <c r="C43" s="23"/>
      <c r="D43" s="23"/>
      <c r="E43" s="23"/>
      <c r="F43" s="23"/>
    </row>
    <row r="44" ht="12.75">
      <c r="A44" s="1" t="s">
        <v>35</v>
      </c>
    </row>
    <row r="45" spans="1:9" ht="12.75" customHeight="1">
      <c r="A45" s="111" t="s">
        <v>99</v>
      </c>
      <c r="B45" s="111"/>
      <c r="C45" s="111"/>
      <c r="D45" s="111"/>
      <c r="E45" s="111"/>
      <c r="F45" s="111"/>
      <c r="G45" s="87"/>
      <c r="H45" s="87"/>
      <c r="I45" s="86"/>
    </row>
    <row r="46" spans="1:9" ht="12.75" customHeight="1">
      <c r="A46" s="24" t="s">
        <v>120</v>
      </c>
      <c r="B46" s="86"/>
      <c r="C46" s="86"/>
      <c r="D46" s="86"/>
      <c r="E46" s="86"/>
      <c r="F46" s="86"/>
      <c r="G46" s="86"/>
      <c r="H46" s="86"/>
      <c r="I46" s="86"/>
    </row>
    <row r="47" spans="1:8" ht="12.75">
      <c r="A47" s="57"/>
      <c r="B47" s="57"/>
      <c r="C47" s="57"/>
      <c r="D47" s="57"/>
      <c r="E47" s="57"/>
      <c r="F47" s="57"/>
      <c r="G47" s="57"/>
      <c r="H47" s="57"/>
    </row>
    <row r="48" spans="1:8" ht="12.75">
      <c r="A48" s="58"/>
      <c r="B48" s="58"/>
      <c r="C48" s="58"/>
      <c r="D48" s="58"/>
      <c r="E48" s="58"/>
      <c r="F48" s="58"/>
      <c r="G48" s="57"/>
      <c r="H48" s="57"/>
    </row>
    <row r="49" spans="1:8" ht="12.75">
      <c r="A49" s="58"/>
      <c r="B49" s="58"/>
      <c r="C49" s="58"/>
      <c r="D49" s="58"/>
      <c r="E49" s="58"/>
      <c r="F49" s="58"/>
      <c r="G49" s="57"/>
      <c r="H49" s="57"/>
    </row>
    <row r="50" ht="12.75">
      <c r="F50" s="20" t="s">
        <v>47</v>
      </c>
    </row>
  </sheetData>
  <sheetProtection/>
  <mergeCells count="3">
    <mergeCell ref="C9:D9"/>
    <mergeCell ref="K40:S41"/>
    <mergeCell ref="A45:F45"/>
  </mergeCells>
  <printOptions horizontalCentered="1"/>
  <pageMargins left="1.03" right="0.25" top="0.45" bottom="0.5" header="0.17" footer="0.5"/>
  <pageSetup blackAndWhite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32">
      <selection activeCell="A35" sqref="A34:A35"/>
    </sheetView>
  </sheetViews>
  <sheetFormatPr defaultColWidth="9.140625" defaultRowHeight="12.75"/>
  <cols>
    <col min="1" max="1" width="42.00390625" style="2" customWidth="1"/>
    <col min="2" max="2" width="7.421875" style="2" customWidth="1"/>
    <col min="3" max="3" width="16.57421875" style="1" customWidth="1"/>
    <col min="4" max="4" width="3.00390625" style="2" customWidth="1"/>
    <col min="5" max="5" width="17.00390625" style="2" customWidth="1"/>
    <col min="6" max="7" width="9.140625" style="2" customWidth="1"/>
    <col min="8" max="8" width="8.421875" style="2" customWidth="1"/>
    <col min="9" max="16384" width="9.140625" style="2" customWidth="1"/>
  </cols>
  <sheetData>
    <row r="1" spans="1:9" ht="12.75">
      <c r="A1" s="6" t="str">
        <f>'IS'!B2</f>
        <v>ENG KAH CORPORATION BERHAD</v>
      </c>
      <c r="G1" s="22"/>
      <c r="H1" s="22"/>
      <c r="I1" s="22"/>
    </row>
    <row r="2" spans="1:9" ht="12.75">
      <c r="A2" s="6" t="str">
        <f>'IS'!B3</f>
        <v>Company No. 435649-H</v>
      </c>
      <c r="G2" s="22"/>
      <c r="H2" s="22"/>
      <c r="I2" s="22"/>
    </row>
    <row r="3" spans="7:9" ht="5.25" customHeight="1">
      <c r="G3" s="22"/>
      <c r="H3" s="22"/>
      <c r="I3" s="22"/>
    </row>
    <row r="4" spans="1:9" ht="12.75">
      <c r="A4" s="9" t="s">
        <v>113</v>
      </c>
      <c r="G4" s="22"/>
      <c r="H4" s="22"/>
      <c r="I4" s="22"/>
    </row>
    <row r="5" spans="1:9" ht="12.75">
      <c r="A5" s="9" t="str">
        <f>'IS'!B6</f>
        <v>FOR THE SECOND QUARTER ENDED 30 JUNE 2011</v>
      </c>
      <c r="G5" s="22"/>
      <c r="H5" s="22"/>
      <c r="I5" s="22"/>
    </row>
    <row r="6" spans="1:9" ht="12.75">
      <c r="A6" s="9"/>
      <c r="C6" s="2"/>
      <c r="G6" s="22"/>
      <c r="H6" s="22"/>
      <c r="I6" s="22"/>
    </row>
    <row r="7" spans="1:9" ht="12.75">
      <c r="A7" s="9"/>
      <c r="C7" s="95" t="s">
        <v>94</v>
      </c>
      <c r="D7" s="84"/>
      <c r="E7" s="83" t="str">
        <f>C7</f>
        <v>(Unaudited)</v>
      </c>
      <c r="G7" s="22"/>
      <c r="H7" s="22"/>
      <c r="I7" s="22"/>
    </row>
    <row r="8" spans="3:9" ht="12.75">
      <c r="C8" s="3" t="s">
        <v>33</v>
      </c>
      <c r="E8" s="3" t="s">
        <v>33</v>
      </c>
      <c r="F8" s="78"/>
      <c r="G8" s="78"/>
      <c r="H8" s="22"/>
      <c r="I8" s="22"/>
    </row>
    <row r="9" spans="3:9" ht="12.75">
      <c r="C9" s="52" t="s">
        <v>137</v>
      </c>
      <c r="E9" s="52" t="str">
        <f>C9</f>
        <v>6 Months</v>
      </c>
      <c r="F9" s="79"/>
      <c r="G9" s="79"/>
      <c r="H9" s="22"/>
      <c r="I9" s="22"/>
    </row>
    <row r="10" spans="3:9" ht="12.75">
      <c r="C10" s="77" t="s">
        <v>93</v>
      </c>
      <c r="E10" s="77" t="s">
        <v>93</v>
      </c>
      <c r="F10" s="79"/>
      <c r="G10" s="79"/>
      <c r="H10" s="22"/>
      <c r="I10" s="22"/>
    </row>
    <row r="11" spans="3:9" ht="12.75">
      <c r="C11" s="52" t="s">
        <v>128</v>
      </c>
      <c r="E11" s="52" t="s">
        <v>130</v>
      </c>
      <c r="F11" s="79"/>
      <c r="G11" s="79"/>
      <c r="H11" s="22"/>
      <c r="I11" s="22"/>
    </row>
    <row r="12" spans="3:9" ht="12.75">
      <c r="C12" s="52" t="s">
        <v>0</v>
      </c>
      <c r="E12" s="52" t="s">
        <v>0</v>
      </c>
      <c r="G12" s="22"/>
      <c r="H12" s="22"/>
      <c r="I12" s="22"/>
    </row>
    <row r="13" spans="3:9" ht="12.75">
      <c r="C13" s="3"/>
      <c r="E13" s="3"/>
      <c r="G13" s="22"/>
      <c r="H13" s="22"/>
      <c r="I13" s="22"/>
    </row>
    <row r="14" spans="1:9" ht="12.75">
      <c r="A14" s="9" t="s">
        <v>22</v>
      </c>
      <c r="E14" s="1"/>
      <c r="G14" s="22"/>
      <c r="H14" s="22"/>
      <c r="I14" s="7"/>
    </row>
    <row r="15" spans="1:9" ht="12.75">
      <c r="A15" s="2" t="s">
        <v>8</v>
      </c>
      <c r="C15" s="1">
        <f>'IS'!G26</f>
        <v>9557</v>
      </c>
      <c r="E15" s="1">
        <v>6908</v>
      </c>
      <c r="G15" s="22"/>
      <c r="H15" s="22"/>
      <c r="I15" s="7"/>
    </row>
    <row r="16" spans="1:9" ht="12.75">
      <c r="A16" s="2" t="s">
        <v>23</v>
      </c>
      <c r="E16" s="1"/>
      <c r="G16" s="22"/>
      <c r="H16" s="22"/>
      <c r="I16" s="7"/>
    </row>
    <row r="17" spans="1:9" ht="12.75">
      <c r="A17" s="2" t="s">
        <v>24</v>
      </c>
      <c r="C17" s="1">
        <f>1354+13-3</f>
        <v>1364</v>
      </c>
      <c r="E17" s="1">
        <v>1545</v>
      </c>
      <c r="G17" s="50"/>
      <c r="H17" s="7"/>
      <c r="I17" s="7"/>
    </row>
    <row r="18" spans="1:9" ht="12.75">
      <c r="A18" s="2" t="s">
        <v>25</v>
      </c>
      <c r="C18" s="65">
        <f>2-159</f>
        <v>-157</v>
      </c>
      <c r="E18" s="65">
        <v>-93</v>
      </c>
      <c r="G18" s="22"/>
      <c r="H18" s="7"/>
      <c r="I18" s="7"/>
    </row>
    <row r="19" spans="1:9" ht="9.75" customHeight="1">
      <c r="A19" s="21"/>
      <c r="C19" s="7"/>
      <c r="E19" s="7"/>
      <c r="G19" s="22"/>
      <c r="H19" s="7"/>
      <c r="I19" s="7"/>
    </row>
    <row r="20" spans="1:9" ht="12.75">
      <c r="A20" s="2" t="s">
        <v>44</v>
      </c>
      <c r="C20" s="7">
        <f>SUM(C15:C19)</f>
        <v>10764</v>
      </c>
      <c r="D20" s="22"/>
      <c r="E20" s="7">
        <f>SUM(E15:E19)</f>
        <v>8360</v>
      </c>
      <c r="G20" s="22"/>
      <c r="H20" s="7"/>
      <c r="I20" s="7"/>
    </row>
    <row r="21" spans="1:9" ht="12.75">
      <c r="A21" s="2" t="s">
        <v>123</v>
      </c>
      <c r="C21" s="7">
        <f>'BS'!D18-'BS'!B18</f>
        <v>2392</v>
      </c>
      <c r="D21" s="22"/>
      <c r="E21" s="7">
        <v>-7414</v>
      </c>
      <c r="G21" s="50"/>
      <c r="H21" s="7"/>
      <c r="I21" s="7"/>
    </row>
    <row r="22" spans="1:9" ht="12.75">
      <c r="A22" s="2" t="s">
        <v>124</v>
      </c>
      <c r="C22" s="1">
        <f>'BS'!D19+'BS'!D20-'BS'!B19-'BS'!B20</f>
        <v>5602</v>
      </c>
      <c r="E22" s="1">
        <v>-6001</v>
      </c>
      <c r="G22" s="22"/>
      <c r="H22" s="7"/>
      <c r="I22" s="7"/>
    </row>
    <row r="23" spans="1:9" ht="12.75">
      <c r="A23" s="2" t="s">
        <v>138</v>
      </c>
      <c r="C23" s="65">
        <f>'BS'!B41+'BS'!B42-'BS'!D41-'BS'!D42</f>
        <v>-6459</v>
      </c>
      <c r="E23" s="65">
        <v>6453</v>
      </c>
      <c r="G23" s="22"/>
      <c r="H23" s="7"/>
      <c r="I23" s="7"/>
    </row>
    <row r="24" spans="3:9" ht="9.75" customHeight="1">
      <c r="C24" s="7"/>
      <c r="E24" s="7"/>
      <c r="G24" s="22"/>
      <c r="H24" s="7"/>
      <c r="I24" s="7"/>
    </row>
    <row r="25" spans="1:9" ht="12.75">
      <c r="A25" s="2" t="s">
        <v>139</v>
      </c>
      <c r="C25" s="1">
        <f>SUM(C20:C23)</f>
        <v>12299</v>
      </c>
      <c r="E25" s="1">
        <f>SUM(E20:E23)</f>
        <v>1398</v>
      </c>
      <c r="G25" s="22"/>
      <c r="H25" s="7"/>
      <c r="I25" s="7"/>
    </row>
    <row r="26" spans="1:9" ht="12.75">
      <c r="A26" s="2" t="s">
        <v>26</v>
      </c>
      <c r="C26" s="1">
        <f>'IS'!G24</f>
        <v>-2</v>
      </c>
      <c r="E26" s="1">
        <v>-3</v>
      </c>
      <c r="G26" s="22"/>
      <c r="H26" s="7"/>
      <c r="I26" s="7"/>
    </row>
    <row r="27" spans="1:9" ht="12.75">
      <c r="A27" s="2" t="s">
        <v>67</v>
      </c>
      <c r="C27" s="65">
        <v>-1452</v>
      </c>
      <c r="E27" s="65">
        <v>-1472</v>
      </c>
      <c r="F27" s="37"/>
      <c r="G27" s="55"/>
      <c r="H27" s="7"/>
      <c r="I27" s="7"/>
    </row>
    <row r="28" spans="1:9" ht="12.75" hidden="1">
      <c r="A28" s="2" t="s">
        <v>104</v>
      </c>
      <c r="C28" s="64">
        <v>0</v>
      </c>
      <c r="E28" s="65">
        <v>0</v>
      </c>
      <c r="F28" s="37"/>
      <c r="G28" s="55"/>
      <c r="H28" s="7"/>
      <c r="I28" s="7"/>
    </row>
    <row r="29" spans="3:12" ht="9.75" customHeight="1">
      <c r="C29" s="7"/>
      <c r="E29" s="7"/>
      <c r="G29" s="55"/>
      <c r="H29" s="7"/>
      <c r="I29" s="7"/>
      <c r="L29" s="37"/>
    </row>
    <row r="30" spans="1:12" ht="12.75">
      <c r="A30" s="2" t="s">
        <v>140</v>
      </c>
      <c r="C30" s="1">
        <f>SUM(C25:C28)</f>
        <v>10845</v>
      </c>
      <c r="E30" s="1">
        <f>SUM(E25:E28)</f>
        <v>-77</v>
      </c>
      <c r="F30" s="25"/>
      <c r="G30" s="22"/>
      <c r="H30" s="7"/>
      <c r="I30" s="7"/>
      <c r="L30" s="37"/>
    </row>
    <row r="31" spans="5:11" ht="12.75">
      <c r="E31" s="1"/>
      <c r="F31" s="1"/>
      <c r="G31" s="33"/>
      <c r="H31" s="22"/>
      <c r="I31" s="7"/>
      <c r="J31" s="37"/>
      <c r="K31" s="25"/>
    </row>
    <row r="32" spans="1:9" ht="12.75">
      <c r="A32" s="9" t="s">
        <v>27</v>
      </c>
      <c r="E32" s="1"/>
      <c r="F32" s="1"/>
      <c r="G32" s="22"/>
      <c r="H32" s="22"/>
      <c r="I32" s="7"/>
    </row>
    <row r="33" spans="1:9" ht="12.75">
      <c r="A33" s="2" t="s">
        <v>43</v>
      </c>
      <c r="C33" s="70">
        <v>159</v>
      </c>
      <c r="D33" s="22"/>
      <c r="E33" s="70">
        <v>96</v>
      </c>
      <c r="F33" s="1"/>
      <c r="G33" s="22"/>
      <c r="H33" s="22"/>
      <c r="I33" s="7"/>
    </row>
    <row r="34" spans="1:9" ht="12.75">
      <c r="A34" s="2" t="s">
        <v>117</v>
      </c>
      <c r="C34" s="71">
        <v>3</v>
      </c>
      <c r="D34" s="22"/>
      <c r="E34" s="71">
        <v>0</v>
      </c>
      <c r="F34" s="1"/>
      <c r="G34" s="22"/>
      <c r="H34" s="22"/>
      <c r="I34" s="7"/>
    </row>
    <row r="35" spans="1:9" ht="12.75">
      <c r="A35" s="2" t="s">
        <v>9</v>
      </c>
      <c r="C35" s="73">
        <v>-858</v>
      </c>
      <c r="D35" s="22"/>
      <c r="E35" s="73">
        <v>-311</v>
      </c>
      <c r="F35" s="1"/>
      <c r="G35" s="22"/>
      <c r="H35" s="22"/>
      <c r="I35" s="7"/>
    </row>
    <row r="36" spans="1:9" ht="12.75">
      <c r="A36" s="2" t="s">
        <v>110</v>
      </c>
      <c r="C36" s="7">
        <f>SUM(C33:C35)</f>
        <v>-696</v>
      </c>
      <c r="D36" s="22"/>
      <c r="E36" s="7">
        <f>SUM(E33:E35)</f>
        <v>-215</v>
      </c>
      <c r="F36" s="1"/>
      <c r="G36" s="22"/>
      <c r="H36" s="22"/>
      <c r="I36" s="7"/>
    </row>
    <row r="37" spans="6:9" ht="12.75">
      <c r="F37" s="1"/>
      <c r="G37" s="33"/>
      <c r="H37" s="22"/>
      <c r="I37" s="7"/>
    </row>
    <row r="38" spans="1:9" ht="12.75">
      <c r="A38" s="9" t="s">
        <v>28</v>
      </c>
      <c r="C38" s="7"/>
      <c r="F38" s="1"/>
      <c r="G38" s="22"/>
      <c r="H38" s="22"/>
      <c r="I38" s="7"/>
    </row>
    <row r="39" spans="1:9" ht="12.75">
      <c r="A39" s="2" t="s">
        <v>141</v>
      </c>
      <c r="C39" s="101">
        <f>-'BS'!D43</f>
        <v>-2319</v>
      </c>
      <c r="D39" s="1"/>
      <c r="E39" s="82">
        <v>0</v>
      </c>
      <c r="F39" s="1"/>
      <c r="G39" s="26"/>
      <c r="H39" s="22"/>
      <c r="I39" s="7"/>
    </row>
    <row r="40" spans="1:9" ht="12.75">
      <c r="A40" s="2" t="s">
        <v>125</v>
      </c>
      <c r="C40" s="71">
        <v>0</v>
      </c>
      <c r="D40" s="1"/>
      <c r="E40" s="72">
        <v>-1002</v>
      </c>
      <c r="F40" s="1"/>
      <c r="G40" s="50"/>
      <c r="H40" s="22"/>
      <c r="I40" s="7"/>
    </row>
    <row r="41" spans="1:9" ht="12.75">
      <c r="A41" s="2" t="s">
        <v>126</v>
      </c>
      <c r="C41" s="71">
        <f>-('BS'!D36+'BS'!D44-'BS'!B44-'BS'!B36)</f>
        <v>-24</v>
      </c>
      <c r="D41" s="1"/>
      <c r="E41" s="71">
        <v>-24</v>
      </c>
      <c r="F41" s="1"/>
      <c r="G41" s="22"/>
      <c r="H41" s="22"/>
      <c r="I41" s="7"/>
    </row>
    <row r="42" spans="1:9" ht="12.75">
      <c r="A42" s="2" t="s">
        <v>90</v>
      </c>
      <c r="C42" s="74">
        <f>SUM(C39:C41)</f>
        <v>-2343</v>
      </c>
      <c r="E42" s="74">
        <f>SUM(E39:E41)</f>
        <v>-1026</v>
      </c>
      <c r="F42" s="1"/>
      <c r="G42" s="22"/>
      <c r="H42" s="22"/>
      <c r="I42" s="7"/>
    </row>
    <row r="43" spans="3:9" ht="12.75">
      <c r="C43" s="7"/>
      <c r="D43" s="22"/>
      <c r="E43" s="7"/>
      <c r="F43" s="1"/>
      <c r="G43" s="22"/>
      <c r="H43" s="22"/>
      <c r="I43" s="7"/>
    </row>
    <row r="44" spans="1:9" ht="12.75">
      <c r="A44" s="2" t="s">
        <v>53</v>
      </c>
      <c r="C44" s="97">
        <f>Equity!D20</f>
        <v>0</v>
      </c>
      <c r="E44" s="65">
        <v>11</v>
      </c>
      <c r="F44" s="1"/>
      <c r="G44" s="22"/>
      <c r="H44" s="22"/>
      <c r="I44" s="7"/>
    </row>
    <row r="45" spans="5:9" ht="9.75" customHeight="1">
      <c r="E45" s="7"/>
      <c r="F45" s="1"/>
      <c r="G45" s="22"/>
      <c r="H45" s="22"/>
      <c r="I45" s="7"/>
    </row>
    <row r="46" spans="1:9" ht="12.75">
      <c r="A46" s="2" t="s">
        <v>127</v>
      </c>
      <c r="C46" s="1">
        <f>C30+C36+C42+C44</f>
        <v>7806</v>
      </c>
      <c r="E46" s="1">
        <f>E44+E42+E36+E30</f>
        <v>-1307</v>
      </c>
      <c r="F46" s="1"/>
      <c r="G46" s="22"/>
      <c r="H46" s="22"/>
      <c r="I46" s="29"/>
    </row>
    <row r="47" spans="5:9" ht="12.75">
      <c r="E47" s="1"/>
      <c r="F47" s="1"/>
      <c r="G47" s="22"/>
      <c r="H47" s="22"/>
      <c r="I47" s="29"/>
    </row>
    <row r="48" spans="1:9" ht="12.75">
      <c r="A48" s="2" t="s">
        <v>29</v>
      </c>
      <c r="C48" s="75">
        <f>'BS'!D22</f>
        <v>12742</v>
      </c>
      <c r="E48" s="75">
        <v>12708</v>
      </c>
      <c r="F48" s="1"/>
      <c r="G48" s="22"/>
      <c r="H48" s="22"/>
      <c r="I48" s="7"/>
    </row>
    <row r="49" spans="3:9" ht="9.75" customHeight="1">
      <c r="C49" s="29"/>
      <c r="D49" s="22"/>
      <c r="E49" s="29"/>
      <c r="F49" s="1"/>
      <c r="I49" s="1"/>
    </row>
    <row r="50" spans="1:9" ht="13.5" thickBot="1">
      <c r="A50" s="2" t="s">
        <v>30</v>
      </c>
      <c r="C50" s="94">
        <f>SUM(C45:C48)</f>
        <v>20548</v>
      </c>
      <c r="E50" s="81">
        <f>SUM(E46:E48)</f>
        <v>11401</v>
      </c>
      <c r="F50" s="1"/>
      <c r="G50" s="1"/>
      <c r="H50" s="25"/>
      <c r="I50" s="1"/>
    </row>
    <row r="51" ht="14.25" customHeight="1" thickTop="1">
      <c r="F51" s="1"/>
    </row>
    <row r="52" ht="13.5" customHeight="1">
      <c r="A52" s="1" t="s">
        <v>35</v>
      </c>
    </row>
    <row r="53" spans="1:8" ht="12.75" customHeight="1">
      <c r="A53" s="111" t="s">
        <v>114</v>
      </c>
      <c r="B53" s="111"/>
      <c r="C53" s="111"/>
      <c r="D53" s="111"/>
      <c r="E53" s="111"/>
      <c r="F53" s="87"/>
      <c r="G53" s="87"/>
      <c r="H53" s="87"/>
    </row>
    <row r="54" spans="1:8" ht="12.75">
      <c r="A54" s="24" t="s">
        <v>121</v>
      </c>
      <c r="B54" s="57"/>
      <c r="C54" s="57"/>
      <c r="D54" s="57"/>
      <c r="E54" s="57"/>
      <c r="F54" s="57"/>
      <c r="H54" s="3"/>
    </row>
    <row r="55" spans="1:8" ht="12.75">
      <c r="A55" s="57"/>
      <c r="B55" s="57"/>
      <c r="C55" s="57"/>
      <c r="D55" s="57"/>
      <c r="E55" s="57"/>
      <c r="F55" s="57"/>
      <c r="H55" s="3"/>
    </row>
    <row r="56" spans="3:8" ht="9" customHeight="1">
      <c r="C56" s="2"/>
      <c r="D56" s="3"/>
      <c r="F56" s="3"/>
      <c r="H56" s="3"/>
    </row>
    <row r="57" ht="12.75">
      <c r="E57" s="53" t="s">
        <v>48</v>
      </c>
    </row>
  </sheetData>
  <sheetProtection/>
  <mergeCells count="1">
    <mergeCell ref="A53:E53"/>
  </mergeCells>
  <printOptions/>
  <pageMargins left="1.5" right="0.5" top="0.5" bottom="0.5" header="0.25" footer="0.5"/>
  <pageSetup blackAndWhite="1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74</v>
      </c>
      <c r="B1" t="s">
        <v>75</v>
      </c>
    </row>
    <row r="2" spans="1:2" ht="12.75">
      <c r="A2" t="s">
        <v>76</v>
      </c>
      <c r="B2" t="s">
        <v>77</v>
      </c>
    </row>
    <row r="3" spans="1:2" ht="12.75">
      <c r="A3" t="s">
        <v>78</v>
      </c>
      <c r="B3" t="s">
        <v>79</v>
      </c>
    </row>
    <row r="4" spans="1:2" ht="12.75">
      <c r="A4" t="s">
        <v>80</v>
      </c>
      <c r="B4" t="s">
        <v>81</v>
      </c>
    </row>
    <row r="5" spans="1:2" ht="12.75">
      <c r="A5" t="s">
        <v>82</v>
      </c>
      <c r="B5" t="s">
        <v>83</v>
      </c>
    </row>
    <row r="6" spans="1:2" ht="12.75">
      <c r="A6" t="s">
        <v>84</v>
      </c>
      <c r="B6" t="s">
        <v>85</v>
      </c>
    </row>
    <row r="7" spans="1:2" ht="12.75">
      <c r="A7" t="s">
        <v>86</v>
      </c>
      <c r="B7" t="s">
        <v>87</v>
      </c>
    </row>
    <row r="8" spans="1:2" ht="12.75">
      <c r="A8" t="s">
        <v>88</v>
      </c>
      <c r="B8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enet corporate services sdn bhd</Manager>
  <Company>ENG KAH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RESULTS </dc:title>
  <dc:subject/>
  <dc:creator>ENG KAH CORPORATION BERHAD</dc:creator>
  <cp:keywords/>
  <dc:description/>
  <cp:lastModifiedBy>user</cp:lastModifiedBy>
  <cp:lastPrinted>2011-08-25T07:59:29Z</cp:lastPrinted>
  <dcterms:created xsi:type="dcterms:W3CDTF">2003-11-01T13:04:36Z</dcterms:created>
  <dcterms:modified xsi:type="dcterms:W3CDTF">2011-08-25T07:59:31Z</dcterms:modified>
  <cp:category/>
  <cp:version/>
  <cp:contentType/>
  <cp:contentStatus/>
</cp:coreProperties>
</file>